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40\企画外商部\★各種様式\"/>
    </mc:Choice>
  </mc:AlternateContent>
  <bookViews>
    <workbookView xWindow="0" yWindow="0" windowWidth="20490" windowHeight="8085"/>
  </bookViews>
  <sheets>
    <sheet name="製品企画書①" sheetId="6" r:id="rId1"/>
    <sheet name="製品企画書②追加資料" sheetId="1" r:id="rId2"/>
    <sheet name="1 開発の背景 目的" sheetId="13" r:id="rId3"/>
    <sheet name="2-1 市場規模" sheetId="14" r:id="rId4"/>
    <sheet name="2-2 競合状況" sheetId="15" r:id="rId5"/>
    <sheet name="2-2 競合状況（比較表）" sheetId="3" r:id="rId6"/>
    <sheet name="3-1 3-2 3-4 商品コンセプト" sheetId="16" r:id="rId7"/>
    <sheet name="3-3 販売価格 卸価格 目標原価 販売台数" sheetId="12" r:id="rId8"/>
    <sheet name="3-5 SWOT分析" sheetId="18" r:id="rId9"/>
    <sheet name="3-6 商品ロードマップ" sheetId="4" r:id="rId10"/>
    <sheet name="４販売戦略" sheetId="21" r:id="rId11"/>
    <sheet name="5 売上計画(簡易版）" sheetId="2" r:id="rId12"/>
    <sheet name="6 開発仕様" sheetId="7" r:id="rId13"/>
    <sheet name="7 開発日程" sheetId="8" r:id="rId14"/>
    <sheet name="8 開発体制" sheetId="22" r:id="rId15"/>
    <sheet name="9-1資金計画" sheetId="9" r:id="rId16"/>
    <sheet name="9-2設備投資計画" sheetId="10" r:id="rId17"/>
    <sheet name="11 事業損益" sheetId="11" r:id="rId18"/>
    <sheet name="Sheet1" sheetId="27" r:id="rId19"/>
    <sheet name="売上計画記入方法" sheetId="23" r:id="rId20"/>
    <sheet name="事業損益記入方法" sheetId="24" r:id="rId21"/>
    <sheet name="製品企画書①記入方法" sheetId="25" r:id="rId22"/>
    <sheet name="製品企画書②追加資料記入方法" sheetId="26" r:id="rId23"/>
  </sheets>
  <definedNames>
    <definedName name="_xlnm.Print_Area" localSheetId="17">'11 事業損益'!$C$1:$Q$16</definedName>
    <definedName name="_xlnm.Print_Area" localSheetId="7">'3-3 販売価格 卸価格 目標原価 販売台数'!$B$1:$J$19</definedName>
    <definedName name="_xlnm.Print_Area" localSheetId="15">'9-1資金計画'!$A$2:$H$10</definedName>
    <definedName name="_xlnm.Print_Area" localSheetId="16">'9-2設備投資計画'!$B$3:$N$16</definedName>
    <definedName name="_xlnm.Print_Area" localSheetId="20">事業損益記入方法!$C$1:$R$16</definedName>
    <definedName name="_xlnm.Print_Area" localSheetId="0">製品企画書①!$A$1:$AN$64</definedName>
    <definedName name="_xlnm.Print_Area" localSheetId="21">製品企画書①記入方法!$A$1:$AN$65</definedName>
    <definedName name="_xlnm.Print_Area" localSheetId="1">製品企画書②追加資料!$A$1:$AN$62</definedName>
    <definedName name="_xlnm.Print_Area" localSheetId="22">製品企画書②追加資料記入方法!$A$1:$AN$62</definedName>
    <definedName name="_xlnm.Print_Area" localSheetId="19">売上計画記入方法!$A$1:$R$12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3" i="1"/>
  <c r="K3" i="26" l="1"/>
  <c r="K2" i="26"/>
  <c r="AI1" i="26"/>
  <c r="AI1" i="25"/>
  <c r="M14" i="24" l="1"/>
  <c r="K14" i="24"/>
  <c r="I14" i="24"/>
  <c r="G14" i="24"/>
  <c r="E14" i="24"/>
  <c r="M12" i="24"/>
  <c r="K12" i="24"/>
  <c r="I12" i="24"/>
  <c r="G12" i="24"/>
  <c r="E12" i="24"/>
  <c r="M7" i="24"/>
  <c r="K7" i="24"/>
  <c r="I7" i="24"/>
  <c r="G7" i="24"/>
  <c r="M2" i="24"/>
  <c r="K2" i="24"/>
  <c r="I2" i="24"/>
  <c r="G2" i="24"/>
  <c r="E2" i="24"/>
  <c r="M6" i="23" l="1"/>
  <c r="K6" i="23"/>
  <c r="I6" i="23"/>
  <c r="G6" i="23"/>
  <c r="E6" i="23"/>
  <c r="D4" i="4"/>
  <c r="C4" i="4"/>
  <c r="B4" i="4"/>
  <c r="K3" i="1" l="1"/>
  <c r="K2" i="1"/>
  <c r="AI1" i="1"/>
  <c r="M2" i="11" l="1"/>
  <c r="K2" i="11"/>
  <c r="I2" i="11"/>
  <c r="G2" i="11"/>
  <c r="E2" i="11"/>
  <c r="B6" i="10"/>
  <c r="B5" i="10"/>
  <c r="H3" i="9"/>
  <c r="G3" i="9"/>
  <c r="F3" i="9"/>
  <c r="E3" i="9"/>
  <c r="D3" i="9"/>
  <c r="AI1" i="6"/>
  <c r="G17" i="12" l="1"/>
  <c r="H14" i="12"/>
  <c r="H15" i="12"/>
  <c r="H16" i="12"/>
  <c r="H13" i="12"/>
  <c r="H17" i="12" l="1"/>
  <c r="H18" i="12" s="1"/>
  <c r="C4" i="12" s="1"/>
  <c r="D6" i="12" l="1"/>
  <c r="G5" i="23"/>
  <c r="G4" i="23" s="1"/>
  <c r="M5" i="23"/>
  <c r="M4" i="23" s="1"/>
  <c r="E5" i="23"/>
  <c r="E4" i="23" s="1"/>
  <c r="K5" i="23"/>
  <c r="K4" i="23" s="1"/>
  <c r="I5" i="23"/>
  <c r="I4" i="23" s="1"/>
  <c r="G7" i="2"/>
  <c r="E7" i="2"/>
  <c r="M6" i="2"/>
  <c r="K6" i="2"/>
  <c r="I6" i="2"/>
  <c r="G6" i="2"/>
  <c r="E6" i="2"/>
  <c r="M7" i="2"/>
  <c r="L4" i="23" l="1"/>
  <c r="K10" i="23"/>
  <c r="K9" i="2"/>
  <c r="G9" i="2"/>
  <c r="E8" i="23"/>
  <c r="E7" i="23" s="1"/>
  <c r="M9" i="2"/>
  <c r="I8" i="23"/>
  <c r="I7" i="23" s="1"/>
  <c r="E9" i="2"/>
  <c r="I9" i="2"/>
  <c r="G8" i="23"/>
  <c r="G7" i="23" s="1"/>
  <c r="K8" i="23"/>
  <c r="K7" i="23" s="1"/>
  <c r="L7" i="23" s="1"/>
  <c r="M8" i="23"/>
  <c r="M7" i="23" s="1"/>
  <c r="E10" i="23"/>
  <c r="F4" i="23"/>
  <c r="N4" i="23"/>
  <c r="M10" i="23"/>
  <c r="I10" i="23"/>
  <c r="J4" i="23"/>
  <c r="H4" i="23"/>
  <c r="G10" i="23"/>
  <c r="K7" i="2"/>
  <c r="I7" i="2"/>
  <c r="M7" i="11"/>
  <c r="G7" i="11"/>
  <c r="I7" i="11" s="1"/>
  <c r="K7" i="11" s="1"/>
  <c r="K9" i="23" l="1"/>
  <c r="K11" i="23" s="1"/>
  <c r="L11" i="23" s="1"/>
  <c r="M9" i="23"/>
  <c r="N7" i="23"/>
  <c r="I9" i="23"/>
  <c r="J7" i="23"/>
  <c r="G9" i="23"/>
  <c r="H7" i="23"/>
  <c r="F7" i="23"/>
  <c r="E9" i="23"/>
  <c r="E8" i="2"/>
  <c r="G5" i="2"/>
  <c r="G4" i="24" s="1"/>
  <c r="E5" i="2"/>
  <c r="E4" i="24" s="1"/>
  <c r="L9" i="23" l="1"/>
  <c r="E11" i="23"/>
  <c r="F11" i="23" s="1"/>
  <c r="F9" i="23"/>
  <c r="I11" i="23"/>
  <c r="J11" i="23" s="1"/>
  <c r="J9" i="23"/>
  <c r="G11" i="23"/>
  <c r="H11" i="23" s="1"/>
  <c r="H9" i="23"/>
  <c r="N9" i="23"/>
  <c r="M11" i="23"/>
  <c r="N11" i="23" s="1"/>
  <c r="H4" i="24"/>
  <c r="H7" i="24"/>
  <c r="H12" i="24"/>
  <c r="H14" i="24"/>
  <c r="F6" i="24"/>
  <c r="F7" i="24"/>
  <c r="F4" i="24"/>
  <c r="F8" i="24"/>
  <c r="G8" i="24" s="1"/>
  <c r="H8" i="24" s="1"/>
  <c r="F14" i="24"/>
  <c r="F12" i="24"/>
  <c r="E4" i="11"/>
  <c r="F8" i="11" s="1"/>
  <c r="E11" i="2"/>
  <c r="E11" i="24" s="1"/>
  <c r="F11" i="24" s="1"/>
  <c r="G4" i="11"/>
  <c r="G11" i="2"/>
  <c r="G11" i="24" s="1"/>
  <c r="H11" i="24" s="1"/>
  <c r="F6" i="11"/>
  <c r="G8" i="2"/>
  <c r="H6" i="24" l="1"/>
  <c r="G5" i="24"/>
  <c r="H8" i="11"/>
  <c r="H7" i="11"/>
  <c r="F7" i="11"/>
  <c r="I8" i="2"/>
  <c r="I5" i="2"/>
  <c r="I4" i="24" s="1"/>
  <c r="E10" i="2"/>
  <c r="E12" i="2" s="1"/>
  <c r="F12" i="2" s="1"/>
  <c r="F8" i="2"/>
  <c r="F5" i="2"/>
  <c r="F4" i="11"/>
  <c r="H4" i="11"/>
  <c r="H5" i="24" l="1"/>
  <c r="G10" i="24"/>
  <c r="J7" i="24"/>
  <c r="J4" i="24"/>
  <c r="J14" i="24"/>
  <c r="J12" i="24"/>
  <c r="I8" i="24"/>
  <c r="J8" i="24" s="1"/>
  <c r="I4" i="11"/>
  <c r="J7" i="11" s="1"/>
  <c r="I11" i="2"/>
  <c r="I11" i="24" s="1"/>
  <c r="J11" i="24" s="1"/>
  <c r="H6" i="11"/>
  <c r="K8" i="2"/>
  <c r="K5" i="2"/>
  <c r="K4" i="24" s="1"/>
  <c r="F10" i="2"/>
  <c r="H8" i="2"/>
  <c r="G10" i="2"/>
  <c r="J5" i="2"/>
  <c r="J8" i="2"/>
  <c r="H5" i="2"/>
  <c r="J4" i="11" l="1"/>
  <c r="H10" i="24"/>
  <c r="G13" i="24"/>
  <c r="L4" i="24"/>
  <c r="L7" i="24"/>
  <c r="L12" i="24"/>
  <c r="L14" i="24"/>
  <c r="K8" i="24"/>
  <c r="L8" i="24" s="1"/>
  <c r="J6" i="24"/>
  <c r="I5" i="24"/>
  <c r="K4" i="11"/>
  <c r="L4" i="11" s="1"/>
  <c r="K11" i="2"/>
  <c r="K11" i="24" s="1"/>
  <c r="L11" i="24" s="1"/>
  <c r="J8" i="11"/>
  <c r="M8" i="2"/>
  <c r="M5" i="2"/>
  <c r="M4" i="24" s="1"/>
  <c r="I10" i="2"/>
  <c r="I12" i="2" s="1"/>
  <c r="J12" i="2" s="1"/>
  <c r="G12" i="2"/>
  <c r="H12" i="2" s="1"/>
  <c r="H10" i="2"/>
  <c r="L8" i="2"/>
  <c r="L5" i="2"/>
  <c r="K10" i="2"/>
  <c r="L7" i="11" l="1"/>
  <c r="N7" i="24"/>
  <c r="N4" i="24"/>
  <c r="N12" i="24"/>
  <c r="N14" i="24"/>
  <c r="M8" i="24"/>
  <c r="N8" i="24" s="1"/>
  <c r="K5" i="24"/>
  <c r="L6" i="24"/>
  <c r="J5" i="24"/>
  <c r="I10" i="24"/>
  <c r="G15" i="24"/>
  <c r="H15" i="24" s="1"/>
  <c r="H13" i="24"/>
  <c r="M4" i="11"/>
  <c r="N7" i="11" s="1"/>
  <c r="M11" i="2"/>
  <c r="M11" i="24" s="1"/>
  <c r="N11" i="24" s="1"/>
  <c r="J6" i="11"/>
  <c r="L8" i="11"/>
  <c r="J10" i="2"/>
  <c r="N8" i="2"/>
  <c r="N5" i="2"/>
  <c r="L10" i="2"/>
  <c r="K12" i="2"/>
  <c r="L12" i="2" s="1"/>
  <c r="I13" i="24" l="1"/>
  <c r="J10" i="24"/>
  <c r="M5" i="24"/>
  <c r="N6" i="24"/>
  <c r="L5" i="24"/>
  <c r="K10" i="24"/>
  <c r="N4" i="11"/>
  <c r="L6" i="11"/>
  <c r="N8" i="11"/>
  <c r="M10" i="2"/>
  <c r="N5" i="24" l="1"/>
  <c r="M10" i="24"/>
  <c r="L10" i="24"/>
  <c r="K13" i="24"/>
  <c r="J13" i="24"/>
  <c r="I15" i="24"/>
  <c r="J15" i="24" s="1"/>
  <c r="N6" i="11"/>
  <c r="M12" i="2"/>
  <c r="N12" i="2" s="1"/>
  <c r="N10" i="2"/>
  <c r="N10" i="24" l="1"/>
  <c r="M13" i="24"/>
  <c r="L13" i="24"/>
  <c r="K15" i="24"/>
  <c r="L15" i="24" s="1"/>
  <c r="M12" i="11"/>
  <c r="M11" i="11" s="1"/>
  <c r="N11" i="11" s="1"/>
  <c r="K12" i="11"/>
  <c r="K11" i="11" s="1"/>
  <c r="L11" i="11" s="1"/>
  <c r="I12" i="11"/>
  <c r="I11" i="11" s="1"/>
  <c r="J11" i="11" s="1"/>
  <c r="G12" i="11"/>
  <c r="G11" i="11" s="1"/>
  <c r="H11" i="11" s="1"/>
  <c r="M14" i="11"/>
  <c r="K14" i="11"/>
  <c r="I14" i="11"/>
  <c r="G14" i="11"/>
  <c r="E14" i="11"/>
  <c r="E12" i="11"/>
  <c r="E11" i="11" s="1"/>
  <c r="F11" i="11" s="1"/>
  <c r="H6" i="9"/>
  <c r="G6" i="9"/>
  <c r="F6" i="9"/>
  <c r="E6" i="9"/>
  <c r="N13" i="24" l="1"/>
  <c r="M15" i="24"/>
  <c r="N15" i="24" s="1"/>
  <c r="G6" i="10"/>
  <c r="G7" i="10"/>
  <c r="G8" i="10"/>
  <c r="N14" i="11"/>
  <c r="L14" i="11"/>
  <c r="J14" i="11"/>
  <c r="H14" i="11"/>
  <c r="F14" i="11"/>
  <c r="N12" i="11"/>
  <c r="L12" i="11"/>
  <c r="J12" i="11"/>
  <c r="H12" i="11"/>
  <c r="F12" i="11"/>
  <c r="G5" i="10"/>
  <c r="G9" i="10" l="1"/>
  <c r="K5" i="10" l="1"/>
  <c r="K6" i="10" s="1"/>
  <c r="D4" i="9"/>
  <c r="D6" i="9" s="1"/>
  <c r="D10" i="9" s="1"/>
  <c r="G9" i="24" l="1"/>
  <c r="H9" i="24" s="1"/>
  <c r="G9" i="11"/>
  <c r="K7" i="10"/>
  <c r="E9" i="24"/>
  <c r="E9" i="11"/>
  <c r="E5" i="11" s="1"/>
  <c r="I9" i="24" l="1"/>
  <c r="J9" i="24" s="1"/>
  <c r="I9" i="11"/>
  <c r="E5" i="24"/>
  <c r="F9" i="24"/>
  <c r="K8" i="10"/>
  <c r="H9" i="11"/>
  <c r="G5" i="11"/>
  <c r="F9" i="11"/>
  <c r="J9" i="11" l="1"/>
  <c r="I5" i="11"/>
  <c r="K9" i="10"/>
  <c r="K10" i="10" s="1"/>
  <c r="K11" i="10" s="1"/>
  <c r="K9" i="24"/>
  <c r="L9" i="24" s="1"/>
  <c r="K9" i="11"/>
  <c r="E10" i="24"/>
  <c r="F5" i="24"/>
  <c r="H5" i="11"/>
  <c r="G10" i="11"/>
  <c r="J5" i="11"/>
  <c r="I10" i="11"/>
  <c r="E10" i="11"/>
  <c r="F5" i="11"/>
  <c r="L9" i="11" l="1"/>
  <c r="K5" i="11"/>
  <c r="K12" i="10"/>
  <c r="K13" i="10" s="1"/>
  <c r="K14" i="10" s="1"/>
  <c r="K15" i="10" s="1"/>
  <c r="E13" i="24"/>
  <c r="F10" i="24"/>
  <c r="M9" i="24"/>
  <c r="N9" i="24" s="1"/>
  <c r="M9" i="11"/>
  <c r="F10" i="11"/>
  <c r="E13" i="11"/>
  <c r="J10" i="11"/>
  <c r="I13" i="11"/>
  <c r="H10" i="11"/>
  <c r="G13" i="11"/>
  <c r="N9" i="11" l="1"/>
  <c r="M5" i="11"/>
  <c r="K10" i="11"/>
  <c r="L5" i="11"/>
  <c r="F13" i="24"/>
  <c r="E15" i="24"/>
  <c r="F15" i="24" s="1"/>
  <c r="J13" i="11"/>
  <c r="I15" i="11"/>
  <c r="J15" i="11" s="1"/>
  <c r="F13" i="11"/>
  <c r="E15" i="11"/>
  <c r="F15" i="11" s="1"/>
  <c r="H13" i="11"/>
  <c r="G15" i="11"/>
  <c r="H15" i="11" s="1"/>
  <c r="L10" i="11" l="1"/>
  <c r="K13" i="11"/>
  <c r="N5" i="11"/>
  <c r="M10" i="11"/>
  <c r="N10" i="11" l="1"/>
  <c r="M13" i="11"/>
  <c r="L13" i="11"/>
  <c r="K15" i="11"/>
  <c r="L15" i="11" s="1"/>
  <c r="M15" i="11" l="1"/>
  <c r="N15" i="11" s="1"/>
  <c r="N13" i="11"/>
</calcChain>
</file>

<file path=xl/sharedStrings.xml><?xml version="1.0" encoding="utf-8"?>
<sst xmlns="http://schemas.openxmlformats.org/spreadsheetml/2006/main" count="382" uniqueCount="191">
  <si>
    <t>3-4 販売時期</t>
    <rPh sb="4" eb="6">
      <t>ハンバイ</t>
    </rPh>
    <rPh sb="6" eb="8">
      <t>ジキ</t>
    </rPh>
    <phoneticPr fontId="2"/>
  </si>
  <si>
    <t>3-5 SWOT分析</t>
    <rPh sb="8" eb="10">
      <t>ブンセキ</t>
    </rPh>
    <phoneticPr fontId="2"/>
  </si>
  <si>
    <t>P/L</t>
    <phoneticPr fontId="4"/>
  </si>
  <si>
    <t>対売上高比率</t>
    <rPh sb="0" eb="1">
      <t>タイ</t>
    </rPh>
    <rPh sb="1" eb="3">
      <t>ウリアゲ</t>
    </rPh>
    <rPh sb="3" eb="4">
      <t>ダカ</t>
    </rPh>
    <rPh sb="4" eb="6">
      <t>ヒリツ</t>
    </rPh>
    <phoneticPr fontId="2"/>
  </si>
  <si>
    <t>①</t>
    <phoneticPr fontId="4"/>
  </si>
  <si>
    <t>売上高</t>
    <rPh sb="0" eb="2">
      <t>ウリアゲ</t>
    </rPh>
    <rPh sb="2" eb="3">
      <t>ダカ</t>
    </rPh>
    <phoneticPr fontId="4"/>
  </si>
  <si>
    <t>②</t>
    <phoneticPr fontId="4"/>
  </si>
  <si>
    <t>製造原価</t>
    <rPh sb="0" eb="2">
      <t>セイゾウ</t>
    </rPh>
    <rPh sb="2" eb="4">
      <t>ゲンカ</t>
    </rPh>
    <phoneticPr fontId="4"/>
  </si>
  <si>
    <t>③</t>
    <phoneticPr fontId="4"/>
  </si>
  <si>
    <t>売上総利益</t>
    <rPh sb="0" eb="2">
      <t>ウリアゲ</t>
    </rPh>
    <rPh sb="2" eb="3">
      <t>ソウ</t>
    </rPh>
    <rPh sb="3" eb="5">
      <t>リエキ</t>
    </rPh>
    <phoneticPr fontId="4"/>
  </si>
  <si>
    <t>自動計算</t>
    <rPh sb="0" eb="2">
      <t>ジドウ</t>
    </rPh>
    <rPh sb="2" eb="4">
      <t>ケイサン</t>
    </rPh>
    <phoneticPr fontId="2"/>
  </si>
  <si>
    <t>④</t>
    <phoneticPr fontId="4"/>
  </si>
  <si>
    <t>販管費</t>
    <rPh sb="0" eb="3">
      <t>ハンカンヒ</t>
    </rPh>
    <phoneticPr fontId="4"/>
  </si>
  <si>
    <t>⑤</t>
    <phoneticPr fontId="4"/>
  </si>
  <si>
    <t>営業利益</t>
    <rPh sb="0" eb="2">
      <t>エイギョウ</t>
    </rPh>
    <rPh sb="2" eb="4">
      <t>リエキ</t>
    </rPh>
    <phoneticPr fontId="4"/>
  </si>
  <si>
    <t>S:強み</t>
    <rPh sb="2" eb="3">
      <t>ツヨ</t>
    </rPh>
    <phoneticPr fontId="2"/>
  </si>
  <si>
    <t>W:弱み</t>
    <rPh sb="2" eb="3">
      <t>ヨワ</t>
    </rPh>
    <phoneticPr fontId="2"/>
  </si>
  <si>
    <t>T:脅威</t>
    <rPh sb="2" eb="4">
      <t>キョウイ</t>
    </rPh>
    <phoneticPr fontId="2"/>
  </si>
  <si>
    <t>2-1　市場規模</t>
    <rPh sb="4" eb="6">
      <t>シジョウ</t>
    </rPh>
    <rPh sb="6" eb="8">
      <t>キボ</t>
    </rPh>
    <phoneticPr fontId="2"/>
  </si>
  <si>
    <t>3-2 Target顧客</t>
    <rPh sb="10" eb="12">
      <t>コキャク</t>
    </rPh>
    <phoneticPr fontId="2"/>
  </si>
  <si>
    <t>価格</t>
    <rPh sb="0" eb="2">
      <t>カカク</t>
    </rPh>
    <phoneticPr fontId="4"/>
  </si>
  <si>
    <t>マーケットシェア(%)</t>
    <phoneticPr fontId="4"/>
  </si>
  <si>
    <t>当社</t>
    <rPh sb="0" eb="2">
      <t>トウシャ</t>
    </rPh>
    <phoneticPr fontId="4"/>
  </si>
  <si>
    <t>A社</t>
    <rPh sb="1" eb="2">
      <t>シャ</t>
    </rPh>
    <phoneticPr fontId="4"/>
  </si>
  <si>
    <t>B社</t>
    <rPh sb="1" eb="2">
      <t>シャ</t>
    </rPh>
    <phoneticPr fontId="4"/>
  </si>
  <si>
    <t>C社</t>
    <rPh sb="1" eb="2">
      <t>シャ</t>
    </rPh>
    <phoneticPr fontId="4"/>
  </si>
  <si>
    <t>D社</t>
    <rPh sb="1" eb="2">
      <t>シャ</t>
    </rPh>
    <phoneticPr fontId="4"/>
  </si>
  <si>
    <t>特徴（強み）</t>
    <rPh sb="0" eb="2">
      <t>トクチョウ</t>
    </rPh>
    <rPh sb="3" eb="4">
      <t>ツヨ</t>
    </rPh>
    <phoneticPr fontId="4"/>
  </si>
  <si>
    <r>
      <t>4-2 海外戦略</t>
    </r>
    <r>
      <rPr>
        <sz val="8"/>
        <color theme="1"/>
        <rFont val="HGPｺﾞｼｯｸM"/>
        <family val="3"/>
        <charset val="128"/>
      </rPr>
      <t>（対象国など）</t>
    </r>
    <rPh sb="4" eb="6">
      <t>カイガイ</t>
    </rPh>
    <rPh sb="6" eb="8">
      <t>センリャク</t>
    </rPh>
    <rPh sb="9" eb="11">
      <t>タイショウ</t>
    </rPh>
    <rPh sb="11" eb="12">
      <t>コク</t>
    </rPh>
    <phoneticPr fontId="2"/>
  </si>
  <si>
    <r>
      <t>4-3 広告戦略等</t>
    </r>
    <r>
      <rPr>
        <sz val="6"/>
        <color theme="1"/>
        <rFont val="HGPｺﾞｼｯｸM"/>
        <family val="3"/>
        <charset val="128"/>
      </rPr>
      <t>（</t>
    </r>
    <r>
      <rPr>
        <sz val="8"/>
        <color theme="1"/>
        <rFont val="HGPｺﾞｼｯｸM"/>
        <family val="3"/>
        <charset val="128"/>
      </rPr>
      <t>展示会、HP、雑誌掲載など）</t>
    </r>
    <rPh sb="4" eb="6">
      <t>コウコク</t>
    </rPh>
    <rPh sb="6" eb="8">
      <t>センリャク</t>
    </rPh>
    <rPh sb="8" eb="9">
      <t>ナド</t>
    </rPh>
    <rPh sb="10" eb="13">
      <t>テンジカイ</t>
    </rPh>
    <rPh sb="17" eb="19">
      <t>ザッシ</t>
    </rPh>
    <rPh sb="19" eb="21">
      <t>ケイサイ</t>
    </rPh>
    <phoneticPr fontId="2"/>
  </si>
  <si>
    <t>１　開発の背景／目的</t>
  </si>
  <si>
    <t>２　市場概要</t>
  </si>
  <si>
    <r>
      <t>2-2　競合状況</t>
    </r>
    <r>
      <rPr>
        <sz val="8"/>
        <color theme="1"/>
        <rFont val="HGPｺﾞｼｯｸM"/>
        <family val="3"/>
        <charset val="128"/>
      </rPr>
      <t>（比較表など）</t>
    </r>
    <rPh sb="9" eb="12">
      <t>ヒカクヒョウ</t>
    </rPh>
    <phoneticPr fontId="2"/>
  </si>
  <si>
    <t>４　販売戦略</t>
  </si>
  <si>
    <t>３年目
（XX年X月期）</t>
    <rPh sb="1" eb="3">
      <t>ネンメ</t>
    </rPh>
    <rPh sb="7" eb="8">
      <t>ネン</t>
    </rPh>
    <rPh sb="9" eb="10">
      <t>ガツ</t>
    </rPh>
    <rPh sb="10" eb="11">
      <t>キ</t>
    </rPh>
    <phoneticPr fontId="4"/>
  </si>
  <si>
    <t>４年目
（XX年X月期）</t>
    <rPh sb="1" eb="3">
      <t>ネンメ</t>
    </rPh>
    <rPh sb="7" eb="8">
      <t>ネン</t>
    </rPh>
    <rPh sb="9" eb="10">
      <t>ガツ</t>
    </rPh>
    <rPh sb="10" eb="11">
      <t>キ</t>
    </rPh>
    <phoneticPr fontId="4"/>
  </si>
  <si>
    <t>５年目
（XX年X月期）</t>
    <rPh sb="1" eb="3">
      <t>ネンメ</t>
    </rPh>
    <rPh sb="7" eb="8">
      <t>ネン</t>
    </rPh>
    <rPh sb="9" eb="10">
      <t>ガツ</t>
    </rPh>
    <rPh sb="10" eb="11">
      <t>キ</t>
    </rPh>
    <phoneticPr fontId="4"/>
  </si>
  <si>
    <t>＜厳極秘書類＞</t>
    <rPh sb="1" eb="2">
      <t>ゲン</t>
    </rPh>
    <rPh sb="2" eb="4">
      <t>ゴクヒ</t>
    </rPh>
    <rPh sb="4" eb="6">
      <t>ショルイ</t>
    </rPh>
    <phoneticPr fontId="2"/>
  </si>
  <si>
    <t>3-6 商品ロードマップ</t>
    <rPh sb="4" eb="6">
      <t>ショウヒン</t>
    </rPh>
    <phoneticPr fontId="2"/>
  </si>
  <si>
    <r>
      <t>4-1 国内戦略（営業体制、販売チャンネル（</t>
    </r>
    <r>
      <rPr>
        <sz val="8"/>
        <color theme="1"/>
        <rFont val="HGPｺﾞｼｯｸM"/>
        <family val="3"/>
        <charset val="128"/>
      </rPr>
      <t>Net販売、卸販売））</t>
    </r>
    <rPh sb="4" eb="6">
      <t>コクナイ</t>
    </rPh>
    <rPh sb="6" eb="8">
      <t>センリャク</t>
    </rPh>
    <rPh sb="9" eb="11">
      <t>エイギョウ</t>
    </rPh>
    <rPh sb="11" eb="13">
      <t>タイセイ</t>
    </rPh>
    <rPh sb="14" eb="16">
      <t>ハンバイ</t>
    </rPh>
    <rPh sb="25" eb="27">
      <t>ハンバイ</t>
    </rPh>
    <rPh sb="28" eb="29">
      <t>オロシ</t>
    </rPh>
    <rPh sb="29" eb="31">
      <t>ハンバイ</t>
    </rPh>
    <phoneticPr fontId="2"/>
  </si>
  <si>
    <t>企業名：　株式会社　渡部木工</t>
    <rPh sb="0" eb="2">
      <t>キギョウ</t>
    </rPh>
    <rPh sb="2" eb="3">
      <t>メイ</t>
    </rPh>
    <phoneticPr fontId="2"/>
  </si>
  <si>
    <t>企画名：  四万十檜を使った場所を取らない薄型まな板</t>
    <rPh sb="0" eb="2">
      <t>キカク</t>
    </rPh>
    <rPh sb="2" eb="3">
      <t>メイ</t>
    </rPh>
    <phoneticPr fontId="2"/>
  </si>
  <si>
    <t>７　開発日程</t>
  </si>
  <si>
    <t>８　開発体制</t>
    <rPh sb="2" eb="4">
      <t>カイハツ</t>
    </rPh>
    <rPh sb="4" eb="6">
      <t>タイセイ</t>
    </rPh>
    <phoneticPr fontId="2"/>
  </si>
  <si>
    <t>９　資金計画</t>
    <rPh sb="2" eb="4">
      <t>シキン</t>
    </rPh>
    <rPh sb="4" eb="6">
      <t>ケイカク</t>
    </rPh>
    <phoneticPr fontId="2"/>
  </si>
  <si>
    <t>開発目標値</t>
    <rPh sb="0" eb="2">
      <t>カイハツ</t>
    </rPh>
    <rPh sb="2" eb="5">
      <t>モクヒョウチ</t>
    </rPh>
    <phoneticPr fontId="2"/>
  </si>
  <si>
    <t>要求仕様項目</t>
    <rPh sb="0" eb="2">
      <t>ヨウキュウ</t>
    </rPh>
    <rPh sb="2" eb="4">
      <t>シヨウ</t>
    </rPh>
    <rPh sb="4" eb="6">
      <t>コウモク</t>
    </rPh>
    <phoneticPr fontId="2"/>
  </si>
  <si>
    <t>開発項目</t>
    <rPh sb="0" eb="2">
      <t>カイハツ</t>
    </rPh>
    <rPh sb="2" eb="4">
      <t>コウモク</t>
    </rPh>
    <phoneticPr fontId="2"/>
  </si>
  <si>
    <t>契約関係</t>
    <rPh sb="0" eb="2">
      <t>ケイヤク</t>
    </rPh>
    <rPh sb="2" eb="4">
      <t>カンケイ</t>
    </rPh>
    <phoneticPr fontId="2"/>
  </si>
  <si>
    <t>法規制確認</t>
    <rPh sb="0" eb="1">
      <t>ホウ</t>
    </rPh>
    <rPh sb="1" eb="3">
      <t>キセイ</t>
    </rPh>
    <rPh sb="3" eb="5">
      <t>カクニン</t>
    </rPh>
    <phoneticPr fontId="2"/>
  </si>
  <si>
    <t>①設備投資額</t>
    <rPh sb="1" eb="3">
      <t>セツビ</t>
    </rPh>
    <rPh sb="3" eb="5">
      <t>トウシ</t>
    </rPh>
    <rPh sb="5" eb="6">
      <t>ガク</t>
    </rPh>
    <phoneticPr fontId="2"/>
  </si>
  <si>
    <t>金融機関借入</t>
    <rPh sb="0" eb="2">
      <t>キンユウ</t>
    </rPh>
    <rPh sb="2" eb="4">
      <t>キカン</t>
    </rPh>
    <rPh sb="4" eb="5">
      <t>シャク</t>
    </rPh>
    <rPh sb="5" eb="6">
      <t>ニュウ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</si>
  <si>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</si>
  <si>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</si>
  <si>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（単位：千円）</t>
    <rPh sb="1" eb="3">
      <t>タンイ</t>
    </rPh>
    <rPh sb="4" eb="6">
      <t>センエン</t>
    </rPh>
    <phoneticPr fontId="2"/>
  </si>
  <si>
    <t>補助金</t>
    <rPh sb="0" eb="3">
      <t>ホジョキン</t>
    </rPh>
    <phoneticPr fontId="2"/>
  </si>
  <si>
    <t>導入年度</t>
    <rPh sb="0" eb="2">
      <t>ドウニュウ</t>
    </rPh>
    <rPh sb="2" eb="4">
      <t>ネンド</t>
    </rPh>
    <phoneticPr fontId="2"/>
  </si>
  <si>
    <t>機械装置名称</t>
    <rPh sb="0" eb="2">
      <t>キカイ</t>
    </rPh>
    <rPh sb="2" eb="4">
      <t>ソウチ</t>
    </rPh>
    <rPh sb="4" eb="6">
      <t>メイショウ</t>
    </rPh>
    <phoneticPr fontId="2"/>
  </si>
  <si>
    <t>用途</t>
    <rPh sb="0" eb="2">
      <t>ヨウト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</si>
  <si>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</si>
  <si>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</si>
  <si>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金額計</t>
    <rPh sb="0" eb="2">
      <t>キンガク</t>
    </rPh>
    <rPh sb="2" eb="3">
      <t>ケイ</t>
    </rPh>
    <phoneticPr fontId="2"/>
  </si>
  <si>
    <t>(単位:千円)</t>
    <rPh sb="1" eb="3">
      <t>タンイ</t>
    </rPh>
    <rPh sb="4" eb="6">
      <t>センエン</t>
    </rPh>
    <phoneticPr fontId="2"/>
  </si>
  <si>
    <t>１０　知財創成・調査</t>
    <rPh sb="3" eb="5">
      <t>チザイ</t>
    </rPh>
    <rPh sb="5" eb="7">
      <t>ソウセイ</t>
    </rPh>
    <rPh sb="8" eb="10">
      <t>チョウサ</t>
    </rPh>
    <phoneticPr fontId="2"/>
  </si>
  <si>
    <t>６　開発仕様</t>
    <rPh sb="2" eb="4">
      <t>カイハツ</t>
    </rPh>
    <rPh sb="4" eb="6">
      <t>シヨウ</t>
    </rPh>
    <phoneticPr fontId="2"/>
  </si>
  <si>
    <t>３　商品戦略</t>
    <phoneticPr fontId="2"/>
  </si>
  <si>
    <t>＜課題等＞</t>
    <rPh sb="1" eb="3">
      <t>カダイ</t>
    </rPh>
    <rPh sb="3" eb="4">
      <t>トウ</t>
    </rPh>
    <phoneticPr fontId="2"/>
  </si>
  <si>
    <t>10-3 適合企画</t>
    <rPh sb="5" eb="7">
      <t>テキゴウ</t>
    </rPh>
    <rPh sb="7" eb="9">
      <t>キカク</t>
    </rPh>
    <phoneticPr fontId="2"/>
  </si>
  <si>
    <t>10-2 関連特許出願状況調査</t>
    <rPh sb="5" eb="7">
      <t>カンレン</t>
    </rPh>
    <rPh sb="7" eb="9">
      <t>トッキョ</t>
    </rPh>
    <rPh sb="9" eb="11">
      <t>シュツガン</t>
    </rPh>
    <rPh sb="11" eb="13">
      <t>ジョウキョウ</t>
    </rPh>
    <rPh sb="13" eb="15">
      <t>チョウサ</t>
    </rPh>
    <phoneticPr fontId="2"/>
  </si>
  <si>
    <t>10-1 特許申請</t>
    <rPh sb="5" eb="7">
      <t>トッキョ</t>
    </rPh>
    <rPh sb="7" eb="9">
      <t>シンセイ</t>
    </rPh>
    <phoneticPr fontId="2"/>
  </si>
  <si>
    <t>補助金戻り</t>
    <rPh sb="0" eb="3">
      <t>ホジョキン</t>
    </rPh>
    <rPh sb="3" eb="4">
      <t>モド</t>
    </rPh>
    <phoneticPr fontId="2"/>
  </si>
  <si>
    <t>⑥</t>
    <phoneticPr fontId="2"/>
  </si>
  <si>
    <t>⑦</t>
    <phoneticPr fontId="2"/>
  </si>
  <si>
    <t>経常利益</t>
    <rPh sb="0" eb="2">
      <t>ケイジョウ</t>
    </rPh>
    <rPh sb="2" eb="4">
      <t>リエキ</t>
    </rPh>
    <phoneticPr fontId="2"/>
  </si>
  <si>
    <t>（単位 千円）</t>
    <rPh sb="1" eb="3">
      <t>タンイ</t>
    </rPh>
    <rPh sb="4" eb="6">
      <t>センエン</t>
    </rPh>
    <phoneticPr fontId="2"/>
  </si>
  <si>
    <t>計</t>
    <rPh sb="0" eb="1">
      <t>ケイ</t>
    </rPh>
    <phoneticPr fontId="2"/>
  </si>
  <si>
    <t>②開発費(試作費含み）</t>
    <rPh sb="1" eb="3">
      <t>カイハツ</t>
    </rPh>
    <rPh sb="3" eb="4">
      <t>ヒ</t>
    </rPh>
    <rPh sb="5" eb="7">
      <t>シサク</t>
    </rPh>
    <rPh sb="7" eb="8">
      <t>ヒ</t>
    </rPh>
    <rPh sb="8" eb="9">
      <t>フク</t>
    </rPh>
    <phoneticPr fontId="2"/>
  </si>
  <si>
    <t>資金調達必要費用（①＋②）</t>
    <rPh sb="0" eb="2">
      <t>シキン</t>
    </rPh>
    <rPh sb="2" eb="4">
      <t>チョウタツ</t>
    </rPh>
    <rPh sb="4" eb="6">
      <t>ヒツヨウ</t>
    </rPh>
    <rPh sb="6" eb="8">
      <t>ヒヨウ</t>
    </rPh>
    <phoneticPr fontId="2"/>
  </si>
  <si>
    <t>調達</t>
    <rPh sb="0" eb="2">
      <t>チョウタツ</t>
    </rPh>
    <phoneticPr fontId="2"/>
  </si>
  <si>
    <t>内訳</t>
    <rPh sb="0" eb="2">
      <t>ウチワケ</t>
    </rPh>
    <phoneticPr fontId="2"/>
  </si>
  <si>
    <t>内数(開発費）</t>
    <rPh sb="0" eb="2">
      <t>ウチスウ</t>
    </rPh>
    <rPh sb="3" eb="6">
      <t>カイハツヒ</t>
    </rPh>
    <phoneticPr fontId="2"/>
  </si>
  <si>
    <t>１１　事業損益(減価償却/開発費/経常利益含み）</t>
    <rPh sb="3" eb="5">
      <t>ジギョウ</t>
    </rPh>
    <rPh sb="5" eb="7">
      <t>ソンエキ</t>
    </rPh>
    <rPh sb="8" eb="10">
      <t>ゲンカ</t>
    </rPh>
    <rPh sb="10" eb="12">
      <t>ショウキャク</t>
    </rPh>
    <rPh sb="13" eb="16">
      <t>カイハツヒ</t>
    </rPh>
    <rPh sb="17" eb="19">
      <t>ケイジョウ</t>
    </rPh>
    <rPh sb="19" eb="21">
      <t>リエキ</t>
    </rPh>
    <rPh sb="21" eb="22">
      <t>フク</t>
    </rPh>
    <phoneticPr fontId="2"/>
  </si>
  <si>
    <t>★-------&gt;</t>
    <phoneticPr fontId="2"/>
  </si>
  <si>
    <t>★-----&gt;</t>
    <phoneticPr fontId="2"/>
  </si>
  <si>
    <t>3-3 販売価格（卸価格）/目標原価率/販売台数</t>
    <rPh sb="4" eb="6">
      <t>ハンバイ</t>
    </rPh>
    <rPh sb="6" eb="8">
      <t>カカク</t>
    </rPh>
    <rPh sb="9" eb="10">
      <t>オロシ</t>
    </rPh>
    <rPh sb="10" eb="12">
      <t>カカク</t>
    </rPh>
    <rPh sb="14" eb="16">
      <t>モクヒョウ</t>
    </rPh>
    <rPh sb="16" eb="18">
      <t>ゲンカ</t>
    </rPh>
    <rPh sb="18" eb="19">
      <t>リツ</t>
    </rPh>
    <rPh sb="20" eb="24">
      <t>ハンバイダイスウ</t>
    </rPh>
    <phoneticPr fontId="2"/>
  </si>
  <si>
    <t>特に無し</t>
    <rPh sb="0" eb="1">
      <t>トク</t>
    </rPh>
    <rPh sb="2" eb="3">
      <t>ナシ</t>
    </rPh>
    <phoneticPr fontId="2"/>
  </si>
  <si>
    <t>取っ手を含めた意匠登録申請中</t>
    <rPh sb="0" eb="1">
      <t>ト</t>
    </rPh>
    <rPh sb="2" eb="3">
      <t>テ</t>
    </rPh>
    <rPh sb="4" eb="5">
      <t>フク</t>
    </rPh>
    <rPh sb="7" eb="9">
      <t>イショウ</t>
    </rPh>
    <rPh sb="9" eb="11">
      <t>トウロク</t>
    </rPh>
    <rPh sb="11" eb="14">
      <t>シンセイチュウ</t>
    </rPh>
    <phoneticPr fontId="2"/>
  </si>
  <si>
    <t>9-1　資金計画（開発/試作費含む）</t>
    <rPh sb="4" eb="6">
      <t>シキン</t>
    </rPh>
    <rPh sb="6" eb="8">
      <t>ケイカク</t>
    </rPh>
    <rPh sb="9" eb="11">
      <t>カイハツ</t>
    </rPh>
    <rPh sb="12" eb="14">
      <t>シサク</t>
    </rPh>
    <rPh sb="14" eb="15">
      <t>ヒ</t>
    </rPh>
    <rPh sb="15" eb="16">
      <t>フク</t>
    </rPh>
    <phoneticPr fontId="2"/>
  </si>
  <si>
    <t>製品企画書①</t>
    <rPh sb="0" eb="5">
      <t>セイヒンキカクショ</t>
    </rPh>
    <phoneticPr fontId="2"/>
  </si>
  <si>
    <r>
      <t xml:space="preserve">製品企画書②
</t>
    </r>
    <r>
      <rPr>
        <b/>
        <sz val="10"/>
        <color theme="1"/>
        <rFont val="HGPｺﾞｼｯｸM"/>
        <family val="3"/>
        <charset val="128"/>
      </rPr>
      <t>（追加資料）</t>
    </r>
    <rPh sb="0" eb="5">
      <t>セイヒンキカクショ</t>
    </rPh>
    <rPh sb="8" eb="10">
      <t>ツイカ</t>
    </rPh>
    <rPh sb="10" eb="12">
      <t>シリョウ</t>
    </rPh>
    <phoneticPr fontId="2"/>
  </si>
  <si>
    <t>平均卸価格</t>
    <rPh sb="0" eb="2">
      <t>ヘイキン</t>
    </rPh>
    <rPh sb="2" eb="5">
      <t>オロシカカク</t>
    </rPh>
    <phoneticPr fontId="2"/>
  </si>
  <si>
    <t>販売台数</t>
    <rPh sb="0" eb="2">
      <t>ハンバイ</t>
    </rPh>
    <rPh sb="2" eb="4">
      <t>ダイスウ</t>
    </rPh>
    <phoneticPr fontId="2"/>
  </si>
  <si>
    <t>単品原価</t>
    <rPh sb="0" eb="2">
      <t>タンピン</t>
    </rPh>
    <rPh sb="2" eb="4">
      <t>ゲンカ</t>
    </rPh>
    <phoneticPr fontId="2"/>
  </si>
  <si>
    <t>比較商品：現行製品/他社製品</t>
    <rPh sb="0" eb="2">
      <t>ヒカク</t>
    </rPh>
    <rPh sb="2" eb="4">
      <t>ショウヒン</t>
    </rPh>
    <rPh sb="5" eb="7">
      <t>ゲンコウ</t>
    </rPh>
    <rPh sb="7" eb="9">
      <t>セイヒン</t>
    </rPh>
    <rPh sb="10" eb="12">
      <t>タシャ</t>
    </rPh>
    <rPh sb="12" eb="14">
      <t>セイヒン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</si>
  <si>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</si>
  <si>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</si>
  <si>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今回の減価償却費</t>
    <rPh sb="0" eb="2">
      <t>コンカイ</t>
    </rPh>
    <rPh sb="3" eb="5">
      <t>ゲンカ</t>
    </rPh>
    <rPh sb="5" eb="7">
      <t>ショウキャク</t>
    </rPh>
    <rPh sb="7" eb="8">
      <t>ヒ</t>
    </rPh>
    <phoneticPr fontId="2"/>
  </si>
  <si>
    <r>
      <t>経費</t>
    </r>
    <r>
      <rPr>
        <sz val="8"/>
        <color theme="1"/>
        <rFont val="ＭＳ Ｐゴシック"/>
        <family val="3"/>
        <charset val="128"/>
        <scheme val="minor"/>
      </rPr>
      <t>(外注加工費含み）</t>
    </r>
    <rPh sb="0" eb="2">
      <t>ケイヒ</t>
    </rPh>
    <rPh sb="3" eb="5">
      <t>ガイチュウ</t>
    </rPh>
    <rPh sb="5" eb="8">
      <t>カコウヒ</t>
    </rPh>
    <rPh sb="8" eb="9">
      <t>フク</t>
    </rPh>
    <phoneticPr fontId="2"/>
  </si>
  <si>
    <t>５　売上計画（簡易版）</t>
    <rPh sb="7" eb="10">
      <t>カンイバン</t>
    </rPh>
    <phoneticPr fontId="2"/>
  </si>
  <si>
    <t>年間販売台数</t>
    <rPh sb="0" eb="2">
      <t>ネンカン</t>
    </rPh>
    <rPh sb="2" eb="4">
      <t>ハンバイ</t>
    </rPh>
    <rPh sb="4" eb="6">
      <t>ダイスウ</t>
    </rPh>
    <phoneticPr fontId="2"/>
  </si>
  <si>
    <t>目標原価率</t>
    <rPh sb="0" eb="2">
      <t>モクヒョウ</t>
    </rPh>
    <rPh sb="2" eb="4">
      <t>ゲンカ</t>
    </rPh>
    <rPh sb="4" eb="5">
      <t>リツ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</si>
  <si>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</si>
  <si>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</si>
  <si>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</si>
  <si>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</si>
  <si>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</si>
  <si>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年度</t>
    <rPh sb="0" eb="2">
      <t>ネンド</t>
    </rPh>
    <phoneticPr fontId="2"/>
  </si>
  <si>
    <t>販路</t>
    <rPh sb="0" eb="2">
      <t>ハンロ</t>
    </rPh>
    <phoneticPr fontId="2"/>
  </si>
  <si>
    <t>卸１</t>
    <rPh sb="0" eb="1">
      <t>オロシ</t>
    </rPh>
    <phoneticPr fontId="2"/>
  </si>
  <si>
    <t>販売台数</t>
    <rPh sb="0" eb="2">
      <t>ハンバイ</t>
    </rPh>
    <rPh sb="2" eb="4">
      <t>ダイスウ</t>
    </rPh>
    <phoneticPr fontId="2"/>
  </si>
  <si>
    <t>卸２</t>
    <rPh sb="0" eb="1">
      <t>オロシ</t>
    </rPh>
    <phoneticPr fontId="2"/>
  </si>
  <si>
    <t>卸３</t>
    <rPh sb="0" eb="1">
      <t>オロシ</t>
    </rPh>
    <phoneticPr fontId="2"/>
  </si>
  <si>
    <t>売上額</t>
    <rPh sb="0" eb="2">
      <t>ウリアゲ</t>
    </rPh>
    <rPh sb="2" eb="3">
      <t>ガク</t>
    </rPh>
    <phoneticPr fontId="2"/>
  </si>
  <si>
    <t>平均卸価格</t>
    <rPh sb="0" eb="2">
      <t>ヘイキン</t>
    </rPh>
    <rPh sb="2" eb="5">
      <t>オロシカカク</t>
    </rPh>
    <phoneticPr fontId="2"/>
  </si>
  <si>
    <t>直販(net含）</t>
    <rPh sb="0" eb="2">
      <t>チョクハン</t>
    </rPh>
    <rPh sb="6" eb="7">
      <t>フク</t>
    </rPh>
    <phoneticPr fontId="2"/>
  </si>
  <si>
    <t>原価</t>
    <rPh sb="0" eb="2">
      <t>ゲンカ</t>
    </rPh>
    <phoneticPr fontId="2"/>
  </si>
  <si>
    <t>卸価格</t>
    <rPh sb="0" eb="3">
      <t>オロシカカク</t>
    </rPh>
    <phoneticPr fontId="2"/>
  </si>
  <si>
    <t>計</t>
    <rPh sb="0" eb="1">
      <t>ケイ</t>
    </rPh>
    <phoneticPr fontId="2"/>
  </si>
  <si>
    <t>１年目
（X年X月期）</t>
    <rPh sb="1" eb="3">
      <t>ネンメ</t>
    </rPh>
    <rPh sb="6" eb="7">
      <t>ネン</t>
    </rPh>
    <rPh sb="8" eb="9">
      <t>ガツ</t>
    </rPh>
    <rPh sb="9" eb="10">
      <t>キ</t>
    </rPh>
    <phoneticPr fontId="4"/>
  </si>
  <si>
    <t>２年目
（X年X月期）</t>
    <rPh sb="1" eb="3">
      <t>ネンメ</t>
    </rPh>
    <rPh sb="6" eb="7">
      <t>ネン</t>
    </rPh>
    <rPh sb="8" eb="9">
      <t>ガツ</t>
    </rPh>
    <rPh sb="9" eb="10">
      <t>キ</t>
    </rPh>
    <phoneticPr fontId="4"/>
  </si>
  <si>
    <t>参考</t>
    <rPh sb="0" eb="2">
      <t>サンコウ</t>
    </rPh>
    <phoneticPr fontId="2"/>
  </si>
  <si>
    <t>https://www.keisan.nta.go.jp/survey/publish/34255/faq/34311/faq_34360.php</t>
    <phoneticPr fontId="2"/>
  </si>
  <si>
    <t>減価償却費
（単位：千円）</t>
    <rPh sb="0" eb="2">
      <t>ゲンカ</t>
    </rPh>
    <rPh sb="2" eb="4">
      <t>ショウキャク</t>
    </rPh>
    <rPh sb="4" eb="5">
      <t>ヒ</t>
    </rPh>
    <rPh sb="7" eb="9">
      <t>タンイ</t>
    </rPh>
    <rPh sb="10" eb="12">
      <t>センエン</t>
    </rPh>
    <phoneticPr fontId="2"/>
  </si>
  <si>
    <t>定額法の場合</t>
    <rPh sb="0" eb="2">
      <t>テイガク</t>
    </rPh>
    <rPh sb="2" eb="3">
      <t>ホウ</t>
    </rPh>
    <rPh sb="4" eb="6">
      <t>バアイ</t>
    </rPh>
    <phoneticPr fontId="2"/>
  </si>
  <si>
    <t>耐用年数</t>
    <rPh sb="0" eb="2">
      <t>タイヨウ</t>
    </rPh>
    <rPh sb="2" eb="4">
      <t>ネンスウ</t>
    </rPh>
    <phoneticPr fontId="2"/>
  </si>
  <si>
    <t>使用月数</t>
    <rPh sb="0" eb="2">
      <t>シヨウ</t>
    </rPh>
    <rPh sb="2" eb="4">
      <t>ゲッスウ</t>
    </rPh>
    <phoneticPr fontId="2"/>
  </si>
  <si>
    <t>6年目</t>
    <rPh sb="1" eb="3">
      <t>ネンメ</t>
    </rPh>
    <phoneticPr fontId="2"/>
  </si>
  <si>
    <t>7年目</t>
    <rPh sb="1" eb="3">
      <t>ネンメ</t>
    </rPh>
    <phoneticPr fontId="2"/>
  </si>
  <si>
    <t>8年目</t>
    <rPh sb="1" eb="3">
      <t>ネンメ</t>
    </rPh>
    <phoneticPr fontId="2"/>
  </si>
  <si>
    <t>9年目</t>
    <rPh sb="1" eb="3">
      <t>ネンメ</t>
    </rPh>
    <phoneticPr fontId="2"/>
  </si>
  <si>
    <t>10年目</t>
    <rPh sb="2" eb="4">
      <t>ネンメ</t>
    </rPh>
    <phoneticPr fontId="2"/>
  </si>
  <si>
    <t>注）償却期間は、品目によって変わるため、事前に確認必要。</t>
  </si>
  <si>
    <t>入力</t>
    <rPh sb="0" eb="2">
      <t>ニュウリョク</t>
    </rPh>
    <phoneticPr fontId="2"/>
  </si>
  <si>
    <t>自動入力from 9-2設備投資計画</t>
    <rPh sb="0" eb="2">
      <t>ジドウ</t>
    </rPh>
    <rPh sb="2" eb="4">
      <t>ニュウリョク</t>
    </rPh>
    <rPh sb="12" eb="14">
      <t>セツビ</t>
    </rPh>
    <rPh sb="14" eb="16">
      <t>トウシ</t>
    </rPh>
    <rPh sb="16" eb="18">
      <t>ケイカク</t>
    </rPh>
    <phoneticPr fontId="2"/>
  </si>
  <si>
    <t>自動入力from 3 売上目標</t>
    <rPh sb="0" eb="2">
      <t>ジドウ</t>
    </rPh>
    <rPh sb="2" eb="4">
      <t>ニュウリョク</t>
    </rPh>
    <rPh sb="11" eb="13">
      <t>ウリアゲ</t>
    </rPh>
    <rPh sb="13" eb="15">
      <t>モクヒョウ</t>
    </rPh>
    <phoneticPr fontId="2"/>
  </si>
  <si>
    <t>１１　事業損益</t>
    <rPh sb="3" eb="5">
      <t>ジギョウ</t>
    </rPh>
    <rPh sb="5" eb="7">
      <t>ソンエキ</t>
    </rPh>
    <phoneticPr fontId="2"/>
  </si>
  <si>
    <t>9-2 設備投資額内訳</t>
    <rPh sb="4" eb="6">
      <t>セツビ</t>
    </rPh>
    <rPh sb="6" eb="8">
      <t>トウシ</t>
    </rPh>
    <rPh sb="8" eb="9">
      <t>ガク</t>
    </rPh>
    <rPh sb="9" eb="11">
      <t>ウチワケ</t>
    </rPh>
    <phoneticPr fontId="2"/>
  </si>
  <si>
    <t>1 開発の背景/目的</t>
    <rPh sb="2" eb="4">
      <t>カイハツ</t>
    </rPh>
    <rPh sb="5" eb="7">
      <t>ハイケイ</t>
    </rPh>
    <rPh sb="8" eb="10">
      <t>モクテキ</t>
    </rPh>
    <phoneticPr fontId="2"/>
  </si>
  <si>
    <t>入力</t>
    <rPh sb="0" eb="2">
      <t>ニュウリョク</t>
    </rPh>
    <phoneticPr fontId="2"/>
  </si>
  <si>
    <t>2　市場概要</t>
    <rPh sb="2" eb="4">
      <t>シジョウ</t>
    </rPh>
    <rPh sb="4" eb="6">
      <t>ガイヨウ</t>
    </rPh>
    <phoneticPr fontId="2"/>
  </si>
  <si>
    <t>2-2　競合状況</t>
    <rPh sb="4" eb="6">
      <t>キョウゴウ</t>
    </rPh>
    <rPh sb="6" eb="8">
      <t>ジョウキョウ</t>
    </rPh>
    <phoneticPr fontId="2"/>
  </si>
  <si>
    <t>キャッチフレーズ</t>
    <phoneticPr fontId="2"/>
  </si>
  <si>
    <t>三大セールスポイント</t>
    <rPh sb="0" eb="2">
      <t>サンダイ</t>
    </rPh>
    <phoneticPr fontId="2"/>
  </si>
  <si>
    <t>3-1 商品コンセプト（三大セールスポイント/技術優位性など）</t>
    <rPh sb="4" eb="6">
      <t>ショウヒン</t>
    </rPh>
    <rPh sb="12" eb="14">
      <t>サンダイ</t>
    </rPh>
    <rPh sb="23" eb="25">
      <t>ギジュツ</t>
    </rPh>
    <rPh sb="25" eb="28">
      <t>ユウイセイ</t>
    </rPh>
    <phoneticPr fontId="2"/>
  </si>
  <si>
    <t>C:機会</t>
    <rPh sb="2" eb="4">
      <t>キカイ</t>
    </rPh>
    <phoneticPr fontId="2"/>
  </si>
  <si>
    <t>4　販売戦略</t>
    <rPh sb="2" eb="4">
      <t>ハンバイ</t>
    </rPh>
    <rPh sb="4" eb="6">
      <t>センリャク</t>
    </rPh>
    <phoneticPr fontId="2"/>
  </si>
  <si>
    <t>4-1 国内戦略（営業体制、販売チャンネル（Net販売、卸販売））</t>
    <phoneticPr fontId="2"/>
  </si>
  <si>
    <t>4-2 海外戦略（対象国など）</t>
    <phoneticPr fontId="2"/>
  </si>
  <si>
    <t>4-3 広告戦略等（展示会、HP、雑誌掲載など）</t>
    <phoneticPr fontId="2"/>
  </si>
  <si>
    <t>＜課題等＞</t>
    <rPh sb="1" eb="3">
      <t>カダイ</t>
    </rPh>
    <rPh sb="3" eb="4">
      <t>トウ</t>
    </rPh>
    <phoneticPr fontId="2"/>
  </si>
  <si>
    <t>8 開発体制</t>
    <rPh sb="2" eb="4">
      <t>カイハツ</t>
    </rPh>
    <rPh sb="4" eb="6">
      <t>タイセイ</t>
    </rPh>
    <phoneticPr fontId="2"/>
  </si>
  <si>
    <t>7 開発日程</t>
    <rPh sb="2" eb="4">
      <t>カイハツ</t>
    </rPh>
    <rPh sb="4" eb="6">
      <t>ニッテイ</t>
    </rPh>
    <phoneticPr fontId="2"/>
  </si>
  <si>
    <t>6 開発仕様</t>
    <rPh sb="2" eb="4">
      <t>カイハツ</t>
    </rPh>
    <rPh sb="4" eb="6">
      <t>シヨウ</t>
    </rPh>
    <phoneticPr fontId="2"/>
  </si>
  <si>
    <t>5 売り上げ目標</t>
    <rPh sb="2" eb="3">
      <t>ウ</t>
    </rPh>
    <rPh sb="4" eb="5">
      <t>ア</t>
    </rPh>
    <rPh sb="6" eb="8">
      <t>モクヒョウ</t>
    </rPh>
    <phoneticPr fontId="2"/>
  </si>
  <si>
    <t>3-6 商品ロードマップ</t>
    <rPh sb="4" eb="6">
      <t>ショウヒン</t>
    </rPh>
    <phoneticPr fontId="2"/>
  </si>
  <si>
    <t>3-3 販売価格（卸価格）/目標原価率/販売台数</t>
    <rPh sb="4" eb="6">
      <t>ハンバイ</t>
    </rPh>
    <rPh sb="6" eb="8">
      <t>カカク</t>
    </rPh>
    <rPh sb="9" eb="10">
      <t>オロシ</t>
    </rPh>
    <rPh sb="10" eb="12">
      <t>カカク</t>
    </rPh>
    <rPh sb="14" eb="16">
      <t>モクヒョウ</t>
    </rPh>
    <rPh sb="16" eb="18">
      <t>ゲンカ</t>
    </rPh>
    <rPh sb="18" eb="19">
      <t>リツ</t>
    </rPh>
    <rPh sb="20" eb="22">
      <t>ハンバイ</t>
    </rPh>
    <rPh sb="22" eb="24">
      <t>ダイスウ</t>
    </rPh>
    <phoneticPr fontId="2"/>
  </si>
  <si>
    <t>2-2 競合比較</t>
    <rPh sb="4" eb="6">
      <t>キョウゴウ</t>
    </rPh>
    <rPh sb="6" eb="8">
      <t>ヒカク</t>
    </rPh>
    <phoneticPr fontId="4"/>
  </si>
  <si>
    <t>入力</t>
    <rPh sb="0" eb="2">
      <t>ニュウリョク</t>
    </rPh>
    <phoneticPr fontId="2"/>
  </si>
  <si>
    <t>入力</t>
    <rPh sb="0" eb="2">
      <t>ニュウリョク</t>
    </rPh>
    <phoneticPr fontId="4"/>
  </si>
  <si>
    <t>入力</t>
    <rPh sb="0" eb="2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</si>
  <si>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</si>
  <si>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自動計算from 9-2設備投資額内訳</t>
    <rPh sb="0" eb="2">
      <t>ジドウ</t>
    </rPh>
    <rPh sb="2" eb="4">
      <t>ケイサン</t>
    </rPh>
    <rPh sb="12" eb="14">
      <t>セツビ</t>
    </rPh>
    <rPh sb="14" eb="16">
      <t>トウシ</t>
    </rPh>
    <rPh sb="16" eb="17">
      <t>ガク</t>
    </rPh>
    <rPh sb="17" eb="19">
      <t>ウチワケ</t>
    </rPh>
    <phoneticPr fontId="2"/>
  </si>
  <si>
    <t>自動計算</t>
    <rPh sb="0" eb="4">
      <t>ジドウケイサン</t>
    </rPh>
    <phoneticPr fontId="2"/>
  </si>
  <si>
    <t>入力(変更必要な場合）</t>
    <rPh sb="0" eb="2">
      <t>ニュウリョク</t>
    </rPh>
    <rPh sb="3" eb="5">
      <t>ヘンコウ</t>
    </rPh>
    <rPh sb="5" eb="7">
      <t>ヒツヨウ</t>
    </rPh>
    <rPh sb="8" eb="10">
      <t>バアイ</t>
    </rPh>
    <phoneticPr fontId="2"/>
  </si>
  <si>
    <t>9-1 資金計画（開発/試作費含む）　　　　　　　　　　　　　　　　(単位:千円)</t>
    <rPh sb="4" eb="6">
      <t>シキン</t>
    </rPh>
    <rPh sb="6" eb="8">
      <t>ケイカク</t>
    </rPh>
    <rPh sb="9" eb="11">
      <t>カイハツ</t>
    </rPh>
    <rPh sb="12" eb="14">
      <t>シサク</t>
    </rPh>
    <rPh sb="14" eb="15">
      <t>ヒ</t>
    </rPh>
    <rPh sb="15" eb="16">
      <t>フク</t>
    </rPh>
    <rPh sb="35" eb="37">
      <t>タンイ</t>
    </rPh>
    <rPh sb="38" eb="40">
      <t>センエン</t>
    </rPh>
    <phoneticPr fontId="2"/>
  </si>
  <si>
    <t>9-2 設備投資額内訳　　　　　　　　　　　　　　　　　　　　　　　　　(単位:千円)</t>
    <rPh sb="4" eb="6">
      <t>セツビ</t>
    </rPh>
    <rPh sb="6" eb="8">
      <t>トウシ</t>
    </rPh>
    <rPh sb="8" eb="9">
      <t>ガク</t>
    </rPh>
    <rPh sb="9" eb="11">
      <t>ウチワケ</t>
    </rPh>
    <rPh sb="37" eb="39">
      <t>タンイ</t>
    </rPh>
    <rPh sb="40" eb="42">
      <t>センエン</t>
    </rPh>
    <phoneticPr fontId="2"/>
  </si>
  <si>
    <r>
      <t>3-1 商品コンセプト</t>
    </r>
    <r>
      <rPr>
        <sz val="8"/>
        <color theme="1"/>
        <rFont val="HGPｺﾞｼｯｸM"/>
        <family val="3"/>
        <charset val="128"/>
      </rPr>
      <t>(キャッチフレーズ/三大セールスポイント)</t>
    </r>
    <rPh sb="4" eb="6">
      <t>ショウヒン</t>
    </rPh>
    <rPh sb="21" eb="23">
      <t>サンダイ</t>
    </rPh>
    <phoneticPr fontId="2"/>
  </si>
  <si>
    <t>5 売上計画(簡易版）</t>
    <rPh sb="2" eb="3">
      <t>ウ</t>
    </rPh>
    <rPh sb="3" eb="4">
      <t>ア</t>
    </rPh>
    <rPh sb="4" eb="6">
      <t>ケイカク</t>
    </rPh>
    <rPh sb="7" eb="10">
      <t>カンイバン</t>
    </rPh>
    <phoneticPr fontId="2"/>
  </si>
  <si>
    <t>GP化で隠れている</t>
    <rPh sb="2" eb="3">
      <t>カ</t>
    </rPh>
    <rPh sb="4" eb="5">
      <t>カク</t>
    </rPh>
    <phoneticPr fontId="2"/>
  </si>
  <si>
    <t>GP化で隠れている</t>
    <phoneticPr fontId="2"/>
  </si>
  <si>
    <t>希望小売価格</t>
    <rPh sb="0" eb="2">
      <t>キボウ</t>
    </rPh>
    <rPh sb="2" eb="4">
      <t>コウリ</t>
    </rPh>
    <rPh sb="4" eb="6">
      <t>カカク</t>
    </rPh>
    <phoneticPr fontId="2"/>
  </si>
  <si>
    <t>設計/製造から見積もりを入手。Cost Down計画があれば盛り込む</t>
    <rPh sb="0" eb="2">
      <t>セッケイ</t>
    </rPh>
    <rPh sb="3" eb="5">
      <t>セイゾウ</t>
    </rPh>
    <rPh sb="7" eb="9">
      <t>ミツ</t>
    </rPh>
    <rPh sb="12" eb="14">
      <t>ニュウシュ</t>
    </rPh>
    <rPh sb="24" eb="26">
      <t>ケイカク</t>
    </rPh>
    <rPh sb="30" eb="31">
      <t>モ</t>
    </rPh>
    <rPh sb="32" eb="33">
      <t>コ</t>
    </rPh>
    <phoneticPr fontId="2"/>
  </si>
  <si>
    <t>（商品一個当たりの売上高）</t>
    <rPh sb="1" eb="3">
      <t>ショウヒン</t>
    </rPh>
    <rPh sb="3" eb="5">
      <t>イッコ</t>
    </rPh>
    <rPh sb="5" eb="6">
      <t>ア</t>
    </rPh>
    <rPh sb="9" eb="11">
      <t>ウリアゲ</t>
    </rPh>
    <rPh sb="11" eb="12">
      <t>タカ</t>
    </rPh>
    <phoneticPr fontId="2"/>
  </si>
  <si>
    <t>(平均卸価格に対して）</t>
    <rPh sb="1" eb="3">
      <t>ヘイキン</t>
    </rPh>
    <rPh sb="3" eb="6">
      <t>オロシカカク</t>
    </rPh>
    <rPh sb="7" eb="8">
      <t>タイ</t>
    </rPh>
    <phoneticPr fontId="2"/>
  </si>
  <si>
    <t>＜                           ＞</t>
    <phoneticPr fontId="2"/>
  </si>
  <si>
    <t>1）</t>
    <phoneticPr fontId="2"/>
  </si>
  <si>
    <t>2)</t>
    <phoneticPr fontId="2"/>
  </si>
  <si>
    <t>3)</t>
    <phoneticPr fontId="2"/>
  </si>
  <si>
    <t xml:space="preserve">         台以上</t>
    <rPh sb="9" eb="10">
      <t>ダイ</t>
    </rPh>
    <rPh sb="10" eb="12">
      <t>イジョウ</t>
    </rPh>
    <phoneticPr fontId="2"/>
  </si>
  <si>
    <t>1)</t>
    <phoneticPr fontId="2"/>
  </si>
  <si>
    <t>2)</t>
    <phoneticPr fontId="2"/>
  </si>
  <si>
    <t>入力</t>
    <rPh sb="0" eb="2">
      <t>ニュウリョク</t>
    </rPh>
    <phoneticPr fontId="2"/>
  </si>
  <si>
    <t>★------&gt;X月発売予定</t>
    <rPh sb="9" eb="10">
      <t>ガツ</t>
    </rPh>
    <rPh sb="10" eb="12">
      <t>ハツバイ</t>
    </rPh>
    <rPh sb="12" eb="14">
      <t>ヨテイ</t>
    </rPh>
    <phoneticPr fontId="2"/>
  </si>
  <si>
    <t xml:space="preserve">企画名：  </t>
    <rPh sb="0" eb="2">
      <t>キカク</t>
    </rPh>
    <rPh sb="2" eb="3">
      <t>メイ</t>
    </rPh>
    <phoneticPr fontId="2"/>
  </si>
  <si>
    <t>企業名：　</t>
    <rPh sb="0" eb="2">
      <t>キギョウ</t>
    </rPh>
    <rPh sb="2" eb="3">
      <t>メイ</t>
    </rPh>
    <phoneticPr fontId="2"/>
  </si>
  <si>
    <r>
      <t>2-2　競合状況</t>
    </r>
    <r>
      <rPr>
        <sz val="8"/>
        <color rgb="FF000099"/>
        <rFont val="HGPｺﾞｼｯｸM"/>
        <family val="3"/>
        <charset val="128"/>
      </rPr>
      <t>（比較表など）</t>
    </r>
    <rPh sb="9" eb="12">
      <t>ヒカクヒョウ</t>
    </rPh>
    <phoneticPr fontId="2"/>
  </si>
  <si>
    <r>
      <t>3-1 商品コンセプト</t>
    </r>
    <r>
      <rPr>
        <sz val="8"/>
        <color rgb="FF000099"/>
        <rFont val="HGPｺﾞｼｯｸM"/>
        <family val="3"/>
        <charset val="128"/>
      </rPr>
      <t>(キャッチフレーズ/三大セールスポイント)</t>
    </r>
    <rPh sb="4" eb="6">
      <t>ショウヒン</t>
    </rPh>
    <rPh sb="21" eb="23">
      <t>サンダイ</t>
    </rPh>
    <phoneticPr fontId="2"/>
  </si>
  <si>
    <r>
      <t>4-1 国内戦略（営業体制、販売チャンネル（</t>
    </r>
    <r>
      <rPr>
        <sz val="8"/>
        <color rgb="FF000099"/>
        <rFont val="HGPｺﾞｼｯｸM"/>
        <family val="3"/>
        <charset val="128"/>
      </rPr>
      <t>Net販売、卸販売））</t>
    </r>
    <rPh sb="4" eb="6">
      <t>コクナイ</t>
    </rPh>
    <rPh sb="6" eb="8">
      <t>センリャク</t>
    </rPh>
    <rPh sb="9" eb="11">
      <t>エイギョウ</t>
    </rPh>
    <rPh sb="11" eb="13">
      <t>タイセイ</t>
    </rPh>
    <rPh sb="14" eb="16">
      <t>ハンバイ</t>
    </rPh>
    <rPh sb="25" eb="27">
      <t>ハンバイ</t>
    </rPh>
    <rPh sb="28" eb="29">
      <t>オロシ</t>
    </rPh>
    <rPh sb="29" eb="31">
      <t>ハンバイ</t>
    </rPh>
    <phoneticPr fontId="2"/>
  </si>
  <si>
    <r>
      <t>4-2 海外戦略</t>
    </r>
    <r>
      <rPr>
        <sz val="8"/>
        <color rgb="FF000099"/>
        <rFont val="HGPｺﾞｼｯｸM"/>
        <family val="3"/>
        <charset val="128"/>
      </rPr>
      <t>（対象国など）</t>
    </r>
    <rPh sb="4" eb="6">
      <t>カイガイ</t>
    </rPh>
    <rPh sb="6" eb="8">
      <t>センリャク</t>
    </rPh>
    <rPh sb="9" eb="11">
      <t>タイショウ</t>
    </rPh>
    <rPh sb="11" eb="12">
      <t>コク</t>
    </rPh>
    <phoneticPr fontId="2"/>
  </si>
  <si>
    <r>
      <t>4-3 広告戦略等</t>
    </r>
    <r>
      <rPr>
        <sz val="6"/>
        <color rgb="FF000099"/>
        <rFont val="HGPｺﾞｼｯｸM"/>
        <family val="3"/>
        <charset val="128"/>
      </rPr>
      <t>（</t>
    </r>
    <r>
      <rPr>
        <sz val="8"/>
        <color rgb="FF000099"/>
        <rFont val="HGPｺﾞｼｯｸM"/>
        <family val="3"/>
        <charset val="128"/>
      </rPr>
      <t>展示会、HP、雑誌掲載など）</t>
    </r>
    <rPh sb="4" eb="6">
      <t>コウコク</t>
    </rPh>
    <rPh sb="6" eb="8">
      <t>センリャク</t>
    </rPh>
    <rPh sb="8" eb="9">
      <t>ナド</t>
    </rPh>
    <rPh sb="10" eb="13">
      <t>テンジカイ</t>
    </rPh>
    <rPh sb="17" eb="19">
      <t>ザッシ</t>
    </rPh>
    <rPh sb="19" eb="21">
      <t>ケイサイ</t>
    </rPh>
    <phoneticPr fontId="2"/>
  </si>
  <si>
    <r>
      <t xml:space="preserve">製品企画書②
</t>
    </r>
    <r>
      <rPr>
        <b/>
        <sz val="10"/>
        <color rgb="FF000099"/>
        <rFont val="HGPｺﾞｼｯｸM"/>
        <family val="3"/>
        <charset val="128"/>
      </rPr>
      <t>（追加資料）</t>
    </r>
    <rPh sb="0" eb="5">
      <t>セイヒンキカクショ</t>
    </rPh>
    <rPh sb="8" eb="10">
      <t>ツイカ</t>
    </rPh>
    <rPh sb="10" eb="1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</si>
</sst>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¥-411]#,##0;[$¥-411]#,##0"/>
    <numFmt numFmtId="177" formatCode="[$¥-411]#,##0;\-[$¥-411]#,##0"/>
  </numFmts>
  <fonts count="6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HGPｺﾞｼｯｸM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HGPｺﾞｼｯｸM"/>
      <family val="3"/>
      <charset val="128"/>
    </font>
    <font>
      <b/>
      <sz val="9"/>
      <color theme="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6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1"/>
      <color rgb="FFFF0000"/>
      <name val="HGPｺﾞｼｯｸM"/>
      <family val="3"/>
      <charset val="128"/>
    </font>
    <font>
      <b/>
      <sz val="14"/>
      <color rgb="FF000099"/>
      <name val="HGPｺﾞｼｯｸM"/>
      <family val="3"/>
      <charset val="128"/>
    </font>
    <font>
      <b/>
      <sz val="9"/>
      <color rgb="FF000099"/>
      <name val="HGPｺﾞｼｯｸM"/>
      <family val="3"/>
      <charset val="128"/>
    </font>
    <font>
      <sz val="9"/>
      <color rgb="FF000099"/>
      <name val="HGPｺﾞｼｯｸM"/>
      <family val="3"/>
      <charset val="128"/>
    </font>
    <font>
      <sz val="8"/>
      <color rgb="FF000099"/>
      <name val="HGPｺﾞｼｯｸM"/>
      <family val="3"/>
      <charset val="128"/>
    </font>
    <font>
      <sz val="6"/>
      <color rgb="FF000099"/>
      <name val="HGPｺﾞｼｯｸM"/>
      <family val="3"/>
      <charset val="128"/>
    </font>
    <font>
      <b/>
      <sz val="10"/>
      <color rgb="FF000099"/>
      <name val="HGPｺﾞｼｯｸM"/>
      <family val="3"/>
      <charset val="128"/>
    </font>
    <font>
      <sz val="18"/>
      <color rgb="FF000099"/>
      <name val="ＭＳ Ｐゴシック"/>
      <family val="3"/>
      <charset val="128"/>
      <scheme val="minor"/>
    </font>
    <font>
      <b/>
      <sz val="22"/>
      <color rgb="FF000099"/>
      <name val="ＭＳ Ｐゴシック"/>
      <family val="3"/>
      <charset val="128"/>
    </font>
    <font>
      <sz val="22"/>
      <color rgb="FF000099"/>
      <name val="ＭＳ Ｐゴシック"/>
      <family val="3"/>
      <charset val="128"/>
    </font>
    <font>
      <sz val="11"/>
      <color rgb="FF000099"/>
      <name val="ＭＳ Ｐゴシック"/>
      <family val="3"/>
      <charset val="128"/>
      <scheme val="minor"/>
    </font>
    <font>
      <sz val="14"/>
      <color rgb="FF000099"/>
      <name val="ＭＳ Ｐゴシック"/>
      <family val="3"/>
      <charset val="128"/>
    </font>
    <font>
      <sz val="12"/>
      <color rgb="FF00009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000099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4"/>
      <color rgb="FF00009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99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5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3" fillId="2" borderId="37" xfId="2" applyFill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5" fillId="0" borderId="34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15" xfId="0" applyFont="1" applyBorder="1">
      <alignment vertical="center"/>
    </xf>
    <xf numFmtId="0" fontId="5" fillId="2" borderId="38" xfId="2" applyFont="1" applyFill="1" applyBorder="1" applyAlignment="1">
      <alignment horizontal="center" vertical="center" wrapText="1"/>
    </xf>
    <xf numFmtId="0" fontId="5" fillId="2" borderId="39" xfId="2" applyFont="1" applyFill="1" applyBorder="1" applyAlignment="1">
      <alignment horizontal="center" vertical="center" wrapText="1"/>
    </xf>
    <xf numFmtId="0" fontId="5" fillId="2" borderId="40" xfId="2" applyFont="1" applyFill="1" applyBorder="1" applyAlignment="1">
      <alignment horizontal="center" vertical="center" wrapText="1"/>
    </xf>
    <xf numFmtId="0" fontId="14" fillId="2" borderId="36" xfId="2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6" fontId="17" fillId="2" borderId="15" xfId="4" applyFont="1" applyFill="1" applyBorder="1" applyAlignment="1">
      <alignment horizontal="center" vertical="center"/>
    </xf>
    <xf numFmtId="6" fontId="17" fillId="2" borderId="18" xfId="4" applyFont="1" applyFill="1" applyBorder="1" applyAlignment="1">
      <alignment horizontal="center" vertical="center"/>
    </xf>
    <xf numFmtId="9" fontId="17" fillId="2" borderId="15" xfId="1" applyFont="1" applyFill="1" applyBorder="1" applyAlignment="1">
      <alignment horizontal="center" vertical="center"/>
    </xf>
    <xf numFmtId="9" fontId="17" fillId="2" borderId="18" xfId="1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0" fillId="0" borderId="34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7" xfId="0" applyBorder="1">
      <alignment vertical="center"/>
    </xf>
    <xf numFmtId="0" fontId="22" fillId="0" borderId="44" xfId="0" applyFont="1" applyBorder="1">
      <alignment vertical="center"/>
    </xf>
    <xf numFmtId="0" fontId="22" fillId="0" borderId="45" xfId="0" applyFont="1" applyBorder="1">
      <alignment vertical="center"/>
    </xf>
    <xf numFmtId="0" fontId="22" fillId="0" borderId="46" xfId="0" applyFont="1" applyBorder="1">
      <alignment vertical="center"/>
    </xf>
    <xf numFmtId="0" fontId="23" fillId="0" borderId="46" xfId="0" applyFont="1" applyBorder="1" applyAlignment="1"/>
    <xf numFmtId="0" fontId="23" fillId="0" borderId="48" xfId="0" applyFont="1" applyBorder="1" applyAlignment="1"/>
    <xf numFmtId="0" fontId="0" fillId="0" borderId="52" xfId="0" applyBorder="1">
      <alignment vertical="center"/>
    </xf>
    <xf numFmtId="6" fontId="17" fillId="2" borderId="15" xfId="4" applyFont="1" applyFill="1" applyBorder="1" applyAlignment="1">
      <alignment horizontal="center" vertical="center" wrapText="1"/>
    </xf>
    <xf numFmtId="6" fontId="17" fillId="2" borderId="18" xfId="4" applyFont="1" applyFill="1" applyBorder="1" applyAlignment="1">
      <alignment horizontal="center" vertical="center" wrapText="1"/>
    </xf>
    <xf numFmtId="0" fontId="3" fillId="2" borderId="7" xfId="2" applyFill="1" applyBorder="1" applyAlignment="1">
      <alignment horizontal="center" vertical="center"/>
    </xf>
    <xf numFmtId="0" fontId="24" fillId="2" borderId="53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4" fillId="2" borderId="56" xfId="0" applyFon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66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65" xfId="0" applyFill="1" applyBorder="1">
      <alignment vertical="center"/>
    </xf>
    <xf numFmtId="0" fontId="0" fillId="2" borderId="67" xfId="0" applyFill="1" applyBorder="1">
      <alignment vertical="center"/>
    </xf>
    <xf numFmtId="0" fontId="0" fillId="2" borderId="57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68" xfId="0" applyFill="1" applyBorder="1">
      <alignment vertical="center"/>
    </xf>
    <xf numFmtId="0" fontId="0" fillId="2" borderId="16" xfId="0" applyFill="1" applyBorder="1">
      <alignment vertical="center"/>
    </xf>
    <xf numFmtId="6" fontId="0" fillId="2" borderId="15" xfId="4" applyFont="1" applyFill="1" applyBorder="1">
      <alignment vertical="center"/>
    </xf>
    <xf numFmtId="6" fontId="0" fillId="2" borderId="18" xfId="4" applyFont="1" applyFill="1" applyBorder="1">
      <alignment vertical="center"/>
    </xf>
    <xf numFmtId="6" fontId="0" fillId="2" borderId="1" xfId="4" applyFont="1" applyFill="1" applyBorder="1">
      <alignment vertical="center"/>
    </xf>
    <xf numFmtId="0" fontId="0" fillId="2" borderId="58" xfId="0" applyFill="1" applyBorder="1" applyAlignment="1"/>
    <xf numFmtId="0" fontId="0" fillId="2" borderId="75" xfId="0" applyFill="1" applyBorder="1" applyAlignment="1"/>
    <xf numFmtId="0" fontId="0" fillId="2" borderId="76" xfId="0" applyFill="1" applyBorder="1" applyAlignment="1"/>
    <xf numFmtId="0" fontId="0" fillId="2" borderId="77" xfId="0" applyFill="1" applyBorder="1">
      <alignment vertical="center"/>
    </xf>
    <xf numFmtId="0" fontId="24" fillId="2" borderId="76" xfId="0" applyFont="1" applyFill="1" applyBorder="1" applyAlignment="1"/>
    <xf numFmtId="0" fontId="1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" fillId="2" borderId="53" xfId="0" applyFont="1" applyFill="1" applyBorder="1">
      <alignment vertical="center"/>
    </xf>
    <xf numFmtId="0" fontId="24" fillId="2" borderId="55" xfId="0" applyFont="1" applyFill="1" applyBorder="1">
      <alignment vertical="center"/>
    </xf>
    <xf numFmtId="0" fontId="0" fillId="2" borderId="81" xfId="0" applyFill="1" applyBorder="1">
      <alignment vertical="center"/>
    </xf>
    <xf numFmtId="0" fontId="0" fillId="2" borderId="62" xfId="0" applyFill="1" applyBorder="1">
      <alignment vertical="center"/>
    </xf>
    <xf numFmtId="0" fontId="24" fillId="2" borderId="22" xfId="0" applyFont="1" applyFill="1" applyBorder="1">
      <alignment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/>
    </xf>
    <xf numFmtId="0" fontId="11" fillId="2" borderId="32" xfId="0" applyFont="1" applyFill="1" applyBorder="1" applyAlignment="1">
      <alignment vertical="top"/>
    </xf>
    <xf numFmtId="9" fontId="9" fillId="2" borderId="82" xfId="1" applyFont="1" applyFill="1" applyBorder="1">
      <alignment vertical="center"/>
    </xf>
    <xf numFmtId="0" fontId="0" fillId="2" borderId="0" xfId="0" applyFill="1" applyAlignment="1">
      <alignment horizontal="right"/>
    </xf>
    <xf numFmtId="0" fontId="20" fillId="0" borderId="92" xfId="0" applyFont="1" applyBorder="1" applyAlignment="1">
      <alignment horizontal="center" vertical="center"/>
    </xf>
    <xf numFmtId="0" fontId="21" fillId="0" borderId="93" xfId="0" applyFont="1" applyBorder="1" applyAlignment="1">
      <alignment horizontal="left" vertical="center"/>
    </xf>
    <xf numFmtId="0" fontId="11" fillId="0" borderId="92" xfId="0" applyFont="1" applyBorder="1" applyAlignment="1">
      <alignment vertical="center"/>
    </xf>
    <xf numFmtId="0" fontId="26" fillId="2" borderId="61" xfId="0" applyFont="1" applyFill="1" applyBorder="1">
      <alignment vertical="center"/>
    </xf>
    <xf numFmtId="0" fontId="26" fillId="2" borderId="64" xfId="0" applyFont="1" applyFill="1" applyBorder="1">
      <alignment vertical="center"/>
    </xf>
    <xf numFmtId="0" fontId="26" fillId="2" borderId="56" xfId="0" applyFont="1" applyFill="1" applyBorder="1">
      <alignment vertical="center"/>
    </xf>
    <xf numFmtId="9" fontId="9" fillId="2" borderId="98" xfId="1" applyFont="1" applyFill="1" applyBorder="1">
      <alignment vertical="center"/>
    </xf>
    <xf numFmtId="9" fontId="9" fillId="2" borderId="100" xfId="1" applyFont="1" applyFill="1" applyBorder="1">
      <alignment vertical="center"/>
    </xf>
    <xf numFmtId="0" fontId="3" fillId="2" borderId="101" xfId="2" applyFill="1" applyBorder="1" applyAlignment="1">
      <alignment horizontal="center" vertical="center"/>
    </xf>
    <xf numFmtId="0" fontId="11" fillId="0" borderId="93" xfId="0" applyFont="1" applyBorder="1" applyAlignment="1">
      <alignment vertical="center"/>
    </xf>
    <xf numFmtId="0" fontId="11" fillId="2" borderId="90" xfId="0" applyFont="1" applyFill="1" applyBorder="1" applyAlignment="1">
      <alignment vertical="top"/>
    </xf>
    <xf numFmtId="0" fontId="11" fillId="2" borderId="91" xfId="0" applyFont="1" applyFill="1" applyBorder="1" applyAlignment="1">
      <alignment vertical="top"/>
    </xf>
    <xf numFmtId="0" fontId="11" fillId="2" borderId="92" xfId="0" applyFont="1" applyFill="1" applyBorder="1" applyAlignment="1">
      <alignment vertical="top"/>
    </xf>
    <xf numFmtId="0" fontId="11" fillId="2" borderId="93" xfId="0" applyFont="1" applyFill="1" applyBorder="1" applyAlignment="1">
      <alignment vertical="top"/>
    </xf>
    <xf numFmtId="0" fontId="11" fillId="2" borderId="88" xfId="0" applyFont="1" applyFill="1" applyBorder="1" applyAlignment="1">
      <alignment vertical="top"/>
    </xf>
    <xf numFmtId="0" fontId="11" fillId="2" borderId="94" xfId="0" applyFont="1" applyFill="1" applyBorder="1" applyAlignment="1">
      <alignment vertical="top"/>
    </xf>
    <xf numFmtId="9" fontId="9" fillId="2" borderId="33" xfId="1" applyFont="1" applyFill="1" applyBorder="1">
      <alignment vertical="center"/>
    </xf>
    <xf numFmtId="0" fontId="3" fillId="2" borderId="102" xfId="2" applyFill="1" applyBorder="1" applyAlignment="1">
      <alignment horizontal="center" vertical="center"/>
    </xf>
    <xf numFmtId="9" fontId="9" fillId="2" borderId="104" xfId="1" applyFont="1" applyFill="1" applyBorder="1">
      <alignment vertical="center"/>
    </xf>
    <xf numFmtId="0" fontId="3" fillId="2" borderId="105" xfId="2" applyFill="1" applyBorder="1">
      <alignment vertical="center"/>
    </xf>
    <xf numFmtId="6" fontId="8" fillId="2" borderId="34" xfId="4" applyFont="1" applyFill="1" applyBorder="1">
      <alignment vertical="center"/>
    </xf>
    <xf numFmtId="6" fontId="8" fillId="2" borderId="103" xfId="4" applyFont="1" applyFill="1" applyBorder="1">
      <alignment vertical="center"/>
    </xf>
    <xf numFmtId="6" fontId="8" fillId="2" borderId="104" xfId="4" applyFont="1" applyFill="1" applyBorder="1">
      <alignment vertical="center"/>
    </xf>
    <xf numFmtId="6" fontId="8" fillId="2" borderId="43" xfId="4" applyFont="1" applyFill="1" applyBorder="1">
      <alignment vertical="center"/>
    </xf>
    <xf numFmtId="9" fontId="9" fillId="2" borderId="106" xfId="1" applyFont="1" applyFill="1" applyBorder="1">
      <alignment vertical="center"/>
    </xf>
    <xf numFmtId="6" fontId="8" fillId="2" borderId="97" xfId="4" applyFont="1" applyFill="1" applyBorder="1">
      <alignment vertical="center"/>
    </xf>
    <xf numFmtId="6" fontId="8" fillId="2" borderId="99" xfId="4" applyFont="1" applyFill="1" applyBorder="1">
      <alignment vertical="center"/>
    </xf>
    <xf numFmtId="0" fontId="3" fillId="2" borderId="107" xfId="2" applyFill="1" applyBorder="1">
      <alignment vertical="center"/>
    </xf>
    <xf numFmtId="6" fontId="8" fillId="2" borderId="80" xfId="4" applyFont="1" applyFill="1" applyBorder="1">
      <alignment vertical="center"/>
    </xf>
    <xf numFmtId="9" fontId="9" fillId="2" borderId="108" xfId="1" applyFont="1" applyFill="1" applyBorder="1">
      <alignment vertical="center"/>
    </xf>
    <xf numFmtId="6" fontId="8" fillId="2" borderId="79" xfId="4" applyFont="1" applyFill="1" applyBorder="1">
      <alignment vertical="center"/>
    </xf>
    <xf numFmtId="9" fontId="9" fillId="2" borderId="109" xfId="1" applyFont="1" applyFill="1" applyBorder="1">
      <alignment vertical="center"/>
    </xf>
    <xf numFmtId="9" fontId="9" fillId="2" borderId="99" xfId="1" applyFont="1" applyFill="1" applyBorder="1">
      <alignment vertical="center"/>
    </xf>
    <xf numFmtId="0" fontId="5" fillId="2" borderId="110" xfId="2" applyFont="1" applyFill="1" applyBorder="1" applyAlignment="1">
      <alignment horizontal="center" vertical="center" wrapText="1"/>
    </xf>
    <xf numFmtId="0" fontId="6" fillId="2" borderId="53" xfId="2" applyFont="1" applyFill="1" applyBorder="1" applyAlignment="1">
      <alignment horizontal="center" vertical="center" wrapText="1"/>
    </xf>
    <xf numFmtId="0" fontId="5" fillId="2" borderId="111" xfId="2" applyFont="1" applyFill="1" applyBorder="1" applyAlignment="1">
      <alignment horizontal="center" vertical="center" wrapText="1"/>
    </xf>
    <xf numFmtId="0" fontId="6" fillId="2" borderId="112" xfId="2" applyFont="1" applyFill="1" applyBorder="1" applyAlignment="1">
      <alignment horizontal="center" vertical="center" wrapText="1"/>
    </xf>
    <xf numFmtId="0" fontId="27" fillId="2" borderId="10" xfId="2" applyFont="1" applyFill="1" applyBorder="1" applyAlignment="1">
      <alignment horizontal="center" vertical="center" wrapText="1"/>
    </xf>
    <xf numFmtId="0" fontId="27" fillId="2" borderId="12" xfId="2" applyFont="1" applyFill="1" applyBorder="1" applyAlignment="1">
      <alignment horizontal="center" vertical="center" wrapText="1"/>
    </xf>
    <xf numFmtId="0" fontId="28" fillId="2" borderId="4" xfId="2" applyFont="1" applyFill="1" applyBorder="1" applyAlignment="1">
      <alignment horizontal="centerContinuous" vertical="center" wrapText="1"/>
    </xf>
    <xf numFmtId="0" fontId="28" fillId="2" borderId="5" xfId="2" applyFont="1" applyFill="1" applyBorder="1" applyAlignment="1">
      <alignment horizontal="centerContinuous" vertical="center" wrapText="1"/>
    </xf>
    <xf numFmtId="0" fontId="28" fillId="2" borderId="6" xfId="2" applyFont="1" applyFill="1" applyBorder="1" applyAlignment="1">
      <alignment horizontal="centerContinuous" vertical="center" wrapText="1"/>
    </xf>
    <xf numFmtId="0" fontId="28" fillId="2" borderId="9" xfId="2" applyFont="1" applyFill="1" applyBorder="1" applyAlignment="1">
      <alignment horizontal="center" vertical="center" wrapText="1"/>
    </xf>
    <xf numFmtId="0" fontId="28" fillId="2" borderId="11" xfId="2" applyFont="1" applyFill="1" applyBorder="1" applyAlignment="1">
      <alignment horizontal="center" vertical="center" wrapText="1"/>
    </xf>
    <xf numFmtId="0" fontId="28" fillId="2" borderId="13" xfId="2" applyFont="1" applyFill="1" applyBorder="1" applyAlignment="1">
      <alignment horizontal="center" vertical="center"/>
    </xf>
    <xf numFmtId="0" fontId="28" fillId="2" borderId="14" xfId="2" applyFont="1" applyFill="1" applyBorder="1">
      <alignment vertical="center"/>
    </xf>
    <xf numFmtId="0" fontId="28" fillId="2" borderId="20" xfId="2" applyFont="1" applyFill="1" applyBorder="1" applyAlignment="1">
      <alignment horizontal="center" vertical="center"/>
    </xf>
    <xf numFmtId="0" fontId="28" fillId="2" borderId="21" xfId="2" applyFont="1" applyFill="1" applyBorder="1">
      <alignment vertical="center"/>
    </xf>
    <xf numFmtId="0" fontId="28" fillId="3" borderId="20" xfId="2" applyFont="1" applyFill="1" applyBorder="1" applyAlignment="1">
      <alignment horizontal="center" vertical="center"/>
    </xf>
    <xf numFmtId="0" fontId="28" fillId="3" borderId="21" xfId="2" applyFont="1" applyFill="1" applyBorder="1">
      <alignment vertical="center"/>
    </xf>
    <xf numFmtId="0" fontId="28" fillId="3" borderId="24" xfId="2" applyFont="1" applyFill="1" applyBorder="1" applyAlignment="1">
      <alignment horizontal="center" vertical="center"/>
    </xf>
    <xf numFmtId="0" fontId="28" fillId="3" borderId="25" xfId="2" applyFont="1" applyFill="1" applyBorder="1">
      <alignment vertical="center"/>
    </xf>
    <xf numFmtId="0" fontId="29" fillId="2" borderId="0" xfId="0" applyFont="1" applyFill="1" applyAlignment="1">
      <alignment horizontal="right" vertical="center"/>
    </xf>
    <xf numFmtId="9" fontId="30" fillId="2" borderId="16" xfId="1" applyFont="1" applyFill="1" applyBorder="1">
      <alignment vertical="center"/>
    </xf>
    <xf numFmtId="9" fontId="30" fillId="2" borderId="17" xfId="1" applyFont="1" applyFill="1" applyBorder="1">
      <alignment vertical="center"/>
    </xf>
    <xf numFmtId="9" fontId="30" fillId="2" borderId="19" xfId="1" applyFont="1" applyFill="1" applyBorder="1">
      <alignment vertical="center"/>
    </xf>
    <xf numFmtId="9" fontId="30" fillId="2" borderId="23" xfId="1" applyFont="1" applyFill="1" applyBorder="1">
      <alignment vertical="center"/>
    </xf>
    <xf numFmtId="9" fontId="30" fillId="3" borderId="16" xfId="1" applyFont="1" applyFill="1" applyBorder="1">
      <alignment vertical="center"/>
    </xf>
    <xf numFmtId="9" fontId="30" fillId="3" borderId="23" xfId="1" applyFont="1" applyFill="1" applyBorder="1">
      <alignment vertical="center"/>
    </xf>
    <xf numFmtId="9" fontId="30" fillId="2" borderId="1" xfId="1" applyFont="1" applyFill="1" applyBorder="1">
      <alignment vertical="center"/>
    </xf>
    <xf numFmtId="9" fontId="30" fillId="3" borderId="27" xfId="1" applyFont="1" applyFill="1" applyBorder="1">
      <alignment vertical="center"/>
    </xf>
    <xf numFmtId="9" fontId="30" fillId="3" borderId="28" xfId="1" applyFont="1" applyFill="1" applyBorder="1">
      <alignment vertical="center"/>
    </xf>
    <xf numFmtId="6" fontId="31" fillId="2" borderId="15" xfId="4" applyFont="1" applyFill="1" applyBorder="1">
      <alignment vertical="center"/>
    </xf>
    <xf numFmtId="6" fontId="31" fillId="2" borderId="17" xfId="4" applyFont="1" applyFill="1" applyBorder="1">
      <alignment vertical="center"/>
    </xf>
    <xf numFmtId="6" fontId="31" fillId="2" borderId="22" xfId="4" applyFont="1" applyFill="1" applyBorder="1">
      <alignment vertical="center"/>
    </xf>
    <xf numFmtId="6" fontId="31" fillId="2" borderId="1" xfId="4" applyFont="1" applyFill="1" applyBorder="1">
      <alignment vertical="center"/>
    </xf>
    <xf numFmtId="6" fontId="31" fillId="3" borderId="22" xfId="4" applyFont="1" applyFill="1" applyBorder="1">
      <alignment vertical="center"/>
    </xf>
    <xf numFmtId="6" fontId="31" fillId="3" borderId="1" xfId="4" applyFont="1" applyFill="1" applyBorder="1">
      <alignment vertical="center"/>
    </xf>
    <xf numFmtId="6" fontId="31" fillId="3" borderId="26" xfId="4" applyFont="1" applyFill="1" applyBorder="1">
      <alignment vertical="center"/>
    </xf>
    <xf numFmtId="6" fontId="31" fillId="3" borderId="10" xfId="4" applyFont="1" applyFill="1" applyBorder="1">
      <alignment vertical="center"/>
    </xf>
    <xf numFmtId="6" fontId="0" fillId="2" borderId="15" xfId="0" applyNumberFormat="1" applyFill="1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54" xfId="0" applyFill="1" applyBorder="1" applyAlignment="1">
      <alignment horizontal="center" vertical="center"/>
    </xf>
    <xf numFmtId="0" fontId="0" fillId="2" borderId="114" xfId="0" applyFill="1" applyBorder="1">
      <alignment vertical="center"/>
    </xf>
    <xf numFmtId="0" fontId="0" fillId="2" borderId="115" xfId="0" applyFill="1" applyBorder="1">
      <alignment vertical="center"/>
    </xf>
    <xf numFmtId="0" fontId="0" fillId="2" borderId="21" xfId="0" applyFill="1" applyBorder="1" applyAlignment="1">
      <alignment horizontal="center" vertical="center" wrapText="1"/>
    </xf>
    <xf numFmtId="6" fontId="0" fillId="2" borderId="53" xfId="4" applyFont="1" applyFill="1" applyBorder="1">
      <alignment vertical="center"/>
    </xf>
    <xf numFmtId="6" fontId="0" fillId="2" borderId="53" xfId="0" applyNumberFormat="1" applyFill="1" applyBorder="1">
      <alignment vertical="center"/>
    </xf>
    <xf numFmtId="0" fontId="0" fillId="2" borderId="27" xfId="0" applyFill="1" applyBorder="1">
      <alignment vertical="center"/>
    </xf>
    <xf numFmtId="0" fontId="0" fillId="2" borderId="116" xfId="0" applyFill="1" applyBorder="1">
      <alignment vertical="center"/>
    </xf>
    <xf numFmtId="0" fontId="32" fillId="2" borderId="78" xfId="0" applyFont="1" applyFill="1" applyBorder="1">
      <alignment vertical="center"/>
    </xf>
    <xf numFmtId="6" fontId="0" fillId="0" borderId="0" xfId="0" applyNumberFormat="1">
      <alignment vertical="center"/>
    </xf>
    <xf numFmtId="0" fontId="0" fillId="0" borderId="0" xfId="0" applyAlignment="1">
      <alignment horizontal="right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2" borderId="118" xfId="2" applyFill="1" applyBorder="1">
      <alignment vertical="center"/>
    </xf>
    <xf numFmtId="6" fontId="8" fillId="2" borderId="119" xfId="4" applyFont="1" applyFill="1" applyBorder="1">
      <alignment vertical="center"/>
    </xf>
    <xf numFmtId="9" fontId="9" fillId="2" borderId="120" xfId="1" applyFont="1" applyFill="1" applyBorder="1">
      <alignment vertical="center"/>
    </xf>
    <xf numFmtId="6" fontId="8" fillId="2" borderId="120" xfId="4" applyFont="1" applyFill="1" applyBorder="1">
      <alignment vertical="center"/>
    </xf>
    <xf numFmtId="9" fontId="9" fillId="2" borderId="117" xfId="1" applyFont="1" applyFill="1" applyBorder="1">
      <alignment vertical="center"/>
    </xf>
    <xf numFmtId="0" fontId="5" fillId="2" borderId="8" xfId="2" applyFont="1" applyFill="1" applyBorder="1" applyAlignment="1">
      <alignment horizontal="right"/>
    </xf>
    <xf numFmtId="0" fontId="32" fillId="2" borderId="0" xfId="0" applyFont="1" applyFill="1">
      <alignment vertical="center"/>
    </xf>
    <xf numFmtId="0" fontId="27" fillId="2" borderId="54" xfId="2" applyFont="1" applyFill="1" applyBorder="1" applyAlignment="1">
      <alignment horizontal="right"/>
    </xf>
    <xf numFmtId="0" fontId="27" fillId="2" borderId="21" xfId="2" applyFont="1" applyFill="1" applyBorder="1" applyAlignment="1">
      <alignment horizontal="right"/>
    </xf>
    <xf numFmtId="6" fontId="33" fillId="2" borderId="15" xfId="4" applyFont="1" applyFill="1" applyBorder="1">
      <alignment vertical="center"/>
    </xf>
    <xf numFmtId="9" fontId="34" fillId="2" borderId="16" xfId="1" applyFont="1" applyFill="1" applyBorder="1">
      <alignment vertical="center"/>
    </xf>
    <xf numFmtId="6" fontId="33" fillId="2" borderId="18" xfId="4" applyFont="1" applyFill="1" applyBorder="1">
      <alignment vertical="center"/>
    </xf>
    <xf numFmtId="38" fontId="33" fillId="2" borderId="15" xfId="5" applyFont="1" applyFill="1" applyBorder="1">
      <alignment vertical="center"/>
    </xf>
    <xf numFmtId="38" fontId="33" fillId="2" borderId="18" xfId="5" applyFont="1" applyFill="1" applyBorder="1">
      <alignment vertical="center"/>
    </xf>
    <xf numFmtId="6" fontId="33" fillId="2" borderId="22" xfId="4" applyFont="1" applyFill="1" applyBorder="1">
      <alignment vertical="center"/>
    </xf>
    <xf numFmtId="6" fontId="33" fillId="2" borderId="1" xfId="4" applyFont="1" applyFill="1" applyBorder="1">
      <alignment vertical="center"/>
    </xf>
    <xf numFmtId="0" fontId="26" fillId="0" borderId="0" xfId="0" applyFont="1">
      <alignment vertical="center"/>
    </xf>
    <xf numFmtId="0" fontId="35" fillId="0" borderId="0" xfId="0" applyFont="1">
      <alignment vertical="center"/>
    </xf>
    <xf numFmtId="0" fontId="36" fillId="2" borderId="56" xfId="0" applyFont="1" applyFill="1" applyBorder="1">
      <alignment vertical="center"/>
    </xf>
    <xf numFmtId="0" fontId="3" fillId="2" borderId="69" xfId="2" applyFill="1" applyBorder="1" applyAlignment="1">
      <alignment horizontal="right"/>
    </xf>
    <xf numFmtId="9" fontId="9" fillId="2" borderId="121" xfId="1" applyFont="1" applyFill="1" applyBorder="1">
      <alignment vertical="center"/>
    </xf>
    <xf numFmtId="0" fontId="0" fillId="0" borderId="92" xfId="0" applyBorder="1">
      <alignment vertical="center"/>
    </xf>
    <xf numFmtId="0" fontId="0" fillId="0" borderId="122" xfId="0" applyBorder="1">
      <alignment vertical="center"/>
    </xf>
    <xf numFmtId="0" fontId="0" fillId="0" borderId="125" xfId="0" applyBorder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0" fillId="0" borderId="78" xfId="0" applyBorder="1">
      <alignment vertical="center"/>
    </xf>
    <xf numFmtId="0" fontId="0" fillId="0" borderId="127" xfId="0" applyBorder="1">
      <alignment vertical="center"/>
    </xf>
    <xf numFmtId="0" fontId="0" fillId="0" borderId="129" xfId="0" applyBorder="1">
      <alignment vertical="center"/>
    </xf>
    <xf numFmtId="0" fontId="0" fillId="0" borderId="128" xfId="0" applyBorder="1">
      <alignment vertical="center"/>
    </xf>
    <xf numFmtId="176" fontId="38" fillId="0" borderId="131" xfId="0" applyNumberFormat="1" applyFont="1" applyBorder="1">
      <alignment vertical="center"/>
    </xf>
    <xf numFmtId="0" fontId="0" fillId="0" borderId="132" xfId="0" applyBorder="1">
      <alignment vertical="center"/>
    </xf>
    <xf numFmtId="6" fontId="31" fillId="2" borderId="22" xfId="4" applyNumberFormat="1" applyFont="1" applyFill="1" applyBorder="1">
      <alignment vertical="center"/>
    </xf>
    <xf numFmtId="6" fontId="31" fillId="2" borderId="1" xfId="4" applyNumberFormat="1" applyFont="1" applyFill="1" applyBorder="1">
      <alignment vertical="center"/>
    </xf>
    <xf numFmtId="6" fontId="8" fillId="2" borderId="43" xfId="4" applyNumberFormat="1" applyFont="1" applyFill="1" applyBorder="1">
      <alignment vertical="center"/>
    </xf>
    <xf numFmtId="0" fontId="38" fillId="0" borderId="124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38" fontId="0" fillId="0" borderId="0" xfId="5" applyFont="1">
      <alignment vertical="center"/>
    </xf>
    <xf numFmtId="176" fontId="0" fillId="0" borderId="0" xfId="0" applyNumberFormat="1">
      <alignment vertical="center"/>
    </xf>
    <xf numFmtId="0" fontId="0" fillId="0" borderId="133" xfId="0" applyBorder="1">
      <alignment vertical="center"/>
    </xf>
    <xf numFmtId="177" fontId="24" fillId="0" borderId="43" xfId="0" applyNumberFormat="1" applyFont="1" applyBorder="1">
      <alignment vertical="center"/>
    </xf>
    <xf numFmtId="176" fontId="24" fillId="0" borderId="0" xfId="0" applyNumberFormat="1" applyFont="1">
      <alignment vertical="center"/>
    </xf>
    <xf numFmtId="0" fontId="3" fillId="0" borderId="0" xfId="0" applyFont="1">
      <alignment vertical="center"/>
    </xf>
    <xf numFmtId="0" fontId="41" fillId="0" borderId="0" xfId="6" applyFont="1" applyAlignment="1">
      <alignment horizontal="right" vertical="center"/>
    </xf>
    <xf numFmtId="0" fontId="42" fillId="0" borderId="0" xfId="6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2" fontId="3" fillId="0" borderId="53" xfId="0" applyNumberFormat="1" applyFont="1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3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49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0" borderId="32" xfId="0" applyFont="1" applyBorder="1" applyAlignment="1">
      <alignment vertical="top"/>
    </xf>
    <xf numFmtId="0" fontId="11" fillId="0" borderId="50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0" fontId="24" fillId="2" borderId="0" xfId="0" applyFont="1" applyFill="1">
      <alignment vertical="center"/>
    </xf>
    <xf numFmtId="0" fontId="39" fillId="2" borderId="0" xfId="0" applyFont="1" applyFill="1">
      <alignment vertical="center"/>
    </xf>
    <xf numFmtId="0" fontId="0" fillId="0" borderId="126" xfId="0" applyBorder="1">
      <alignment vertical="center"/>
    </xf>
    <xf numFmtId="0" fontId="0" fillId="0" borderId="135" xfId="0" applyBorder="1">
      <alignment vertical="center"/>
    </xf>
    <xf numFmtId="38" fontId="3" fillId="0" borderId="18" xfId="5" applyFont="1" applyBorder="1">
      <alignment vertical="center"/>
    </xf>
    <xf numFmtId="38" fontId="3" fillId="0" borderId="1" xfId="5" applyFont="1" applyBorder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>
      <alignment vertical="center"/>
    </xf>
    <xf numFmtId="0" fontId="3" fillId="0" borderId="93" xfId="0" applyFont="1" applyBorder="1">
      <alignment vertical="center"/>
    </xf>
    <xf numFmtId="0" fontId="32" fillId="0" borderId="93" xfId="0" applyFont="1" applyBorder="1">
      <alignment vertical="center"/>
    </xf>
    <xf numFmtId="0" fontId="5" fillId="0" borderId="93" xfId="0" applyFont="1" applyBorder="1">
      <alignment vertical="center"/>
    </xf>
    <xf numFmtId="0" fontId="5" fillId="0" borderId="134" xfId="0" applyFont="1" applyBorder="1">
      <alignment vertical="center"/>
    </xf>
    <xf numFmtId="0" fontId="32" fillId="0" borderId="123" xfId="0" applyFont="1" applyBorder="1">
      <alignment vertical="center"/>
    </xf>
    <xf numFmtId="0" fontId="32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26" fillId="0" borderId="0" xfId="0" applyFont="1" applyAlignment="1">
      <alignment horizontal="left" vertical="top" wrapText="1"/>
    </xf>
    <xf numFmtId="0" fontId="22" fillId="0" borderId="139" xfId="0" applyFont="1" applyBorder="1">
      <alignment vertical="center"/>
    </xf>
    <xf numFmtId="0" fontId="0" fillId="0" borderId="139" xfId="0" applyBorder="1">
      <alignment vertical="center"/>
    </xf>
    <xf numFmtId="0" fontId="0" fillId="0" borderId="138" xfId="0" applyBorder="1">
      <alignment vertical="center"/>
    </xf>
    <xf numFmtId="0" fontId="14" fillId="0" borderId="0" xfId="0" applyFont="1">
      <alignment vertical="center"/>
    </xf>
    <xf numFmtId="0" fontId="32" fillId="2" borderId="56" xfId="0" applyFont="1" applyFill="1" applyBorder="1" applyAlignment="1">
      <alignment horizontal="center" vertical="center" wrapText="1"/>
    </xf>
    <xf numFmtId="0" fontId="32" fillId="2" borderId="53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vertical="top"/>
    </xf>
    <xf numFmtId="0" fontId="0" fillId="0" borderId="0" xfId="0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47" fillId="0" borderId="0" xfId="0" applyFont="1" applyBorder="1" applyAlignment="1">
      <alignment vertical="center"/>
    </xf>
    <xf numFmtId="0" fontId="51" fillId="2" borderId="13" xfId="2" applyFont="1" applyFill="1" applyBorder="1" applyAlignment="1">
      <alignment horizontal="center" vertical="center"/>
    </xf>
    <xf numFmtId="0" fontId="51" fillId="2" borderId="14" xfId="2" applyFont="1" applyFill="1" applyBorder="1">
      <alignment vertical="center"/>
    </xf>
    <xf numFmtId="6" fontId="52" fillId="2" borderId="15" xfId="4" applyFont="1" applyFill="1" applyBorder="1">
      <alignment vertical="center"/>
    </xf>
    <xf numFmtId="9" fontId="53" fillId="2" borderId="16" xfId="1" applyFont="1" applyFill="1" applyBorder="1">
      <alignment vertical="center"/>
    </xf>
    <xf numFmtId="6" fontId="52" fillId="2" borderId="17" xfId="4" applyFont="1" applyFill="1" applyBorder="1">
      <alignment vertical="center"/>
    </xf>
    <xf numFmtId="9" fontId="53" fillId="2" borderId="17" xfId="1" applyFont="1" applyFill="1" applyBorder="1">
      <alignment vertical="center"/>
    </xf>
    <xf numFmtId="9" fontId="53" fillId="2" borderId="19" xfId="1" applyFont="1" applyFill="1" applyBorder="1">
      <alignment vertical="center"/>
    </xf>
    <xf numFmtId="0" fontId="28" fillId="5" borderId="20" xfId="2" applyFont="1" applyFill="1" applyBorder="1" applyAlignment="1">
      <alignment horizontal="center" vertical="center"/>
    </xf>
    <xf numFmtId="0" fontId="28" fillId="5" borderId="21" xfId="2" applyFont="1" applyFill="1" applyBorder="1">
      <alignment vertical="center"/>
    </xf>
    <xf numFmtId="6" fontId="31" fillId="5" borderId="22" xfId="4" applyFont="1" applyFill="1" applyBorder="1">
      <alignment vertical="center"/>
    </xf>
    <xf numFmtId="9" fontId="30" fillId="5" borderId="16" xfId="1" applyFont="1" applyFill="1" applyBorder="1">
      <alignment vertical="center"/>
    </xf>
    <xf numFmtId="6" fontId="31" fillId="5" borderId="1" xfId="4" applyFont="1" applyFill="1" applyBorder="1">
      <alignment vertical="center"/>
    </xf>
    <xf numFmtId="9" fontId="30" fillId="5" borderId="23" xfId="1" applyFont="1" applyFill="1" applyBorder="1">
      <alignment vertical="center"/>
    </xf>
    <xf numFmtId="0" fontId="28" fillId="5" borderId="24" xfId="2" applyFont="1" applyFill="1" applyBorder="1" applyAlignment="1">
      <alignment horizontal="center" vertical="center"/>
    </xf>
    <xf numFmtId="0" fontId="28" fillId="5" borderId="25" xfId="2" applyFont="1" applyFill="1" applyBorder="1">
      <alignment vertical="center"/>
    </xf>
    <xf numFmtId="6" fontId="31" fillId="5" borderId="26" xfId="4" applyFont="1" applyFill="1" applyBorder="1">
      <alignment vertical="center"/>
    </xf>
    <xf numFmtId="9" fontId="30" fillId="5" borderId="27" xfId="1" applyFont="1" applyFill="1" applyBorder="1">
      <alignment vertical="center"/>
    </xf>
    <xf numFmtId="6" fontId="31" fillId="5" borderId="10" xfId="4" applyFont="1" applyFill="1" applyBorder="1">
      <alignment vertical="center"/>
    </xf>
    <xf numFmtId="9" fontId="30" fillId="5" borderId="28" xfId="1" applyFont="1" applyFill="1" applyBorder="1">
      <alignment vertical="center"/>
    </xf>
    <xf numFmtId="0" fontId="54" fillId="2" borderId="7" xfId="2" applyFont="1" applyFill="1" applyBorder="1" applyAlignment="1">
      <alignment horizontal="center" vertical="center"/>
    </xf>
    <xf numFmtId="0" fontId="54" fillId="2" borderId="8" xfId="2" applyFont="1" applyFill="1" applyBorder="1">
      <alignment vertical="center"/>
    </xf>
    <xf numFmtId="6" fontId="55" fillId="2" borderId="97" xfId="4" applyFont="1" applyFill="1" applyBorder="1">
      <alignment vertical="center"/>
    </xf>
    <xf numFmtId="9" fontId="56" fillId="2" borderId="98" xfId="1" applyFont="1" applyFill="1" applyBorder="1">
      <alignment vertical="center"/>
    </xf>
    <xf numFmtId="6" fontId="55" fillId="2" borderId="99" xfId="4" applyFont="1" applyFill="1" applyBorder="1">
      <alignment vertical="center"/>
    </xf>
    <xf numFmtId="9" fontId="56" fillId="2" borderId="99" xfId="1" applyFont="1" applyFill="1" applyBorder="1">
      <alignment vertical="center"/>
    </xf>
    <xf numFmtId="9" fontId="56" fillId="2" borderId="100" xfId="1" applyFont="1" applyFill="1" applyBorder="1">
      <alignment vertical="center"/>
    </xf>
    <xf numFmtId="0" fontId="3" fillId="5" borderId="7" xfId="2" applyFill="1" applyBorder="1" applyAlignment="1">
      <alignment horizontal="center" vertical="center"/>
    </xf>
    <xf numFmtId="0" fontId="3" fillId="5" borderId="8" xfId="2" applyFill="1" applyBorder="1">
      <alignment vertical="center"/>
    </xf>
    <xf numFmtId="6" fontId="8" fillId="5" borderId="97" xfId="4" applyFont="1" applyFill="1" applyBorder="1">
      <alignment vertical="center"/>
    </xf>
    <xf numFmtId="9" fontId="9" fillId="5" borderId="98" xfId="1" applyFont="1" applyFill="1" applyBorder="1">
      <alignment vertical="center"/>
    </xf>
    <xf numFmtId="6" fontId="8" fillId="5" borderId="99" xfId="4" applyFont="1" applyFill="1" applyBorder="1">
      <alignment vertical="center"/>
    </xf>
    <xf numFmtId="9" fontId="9" fillId="5" borderId="100" xfId="1" applyFont="1" applyFill="1" applyBorder="1">
      <alignment vertical="center"/>
    </xf>
    <xf numFmtId="0" fontId="3" fillId="5" borderId="101" xfId="2" applyFill="1" applyBorder="1" applyAlignment="1">
      <alignment horizontal="center" vertical="center"/>
    </xf>
    <xf numFmtId="0" fontId="3" fillId="5" borderId="69" xfId="2" applyFill="1" applyBorder="1">
      <alignment vertical="center"/>
    </xf>
    <xf numFmtId="6" fontId="8" fillId="5" borderId="34" xfId="4" applyFont="1" applyFill="1" applyBorder="1">
      <alignment vertical="center"/>
    </xf>
    <xf numFmtId="9" fontId="9" fillId="5" borderId="43" xfId="1" applyFont="1" applyFill="1" applyBorder="1">
      <alignment vertical="center"/>
    </xf>
    <xf numFmtId="9" fontId="9" fillId="5" borderId="33" xfId="1" applyFont="1" applyFill="1" applyBorder="1">
      <alignment vertical="center"/>
    </xf>
    <xf numFmtId="6" fontId="8" fillId="5" borderId="43" xfId="4" applyFont="1" applyFill="1" applyBorder="1">
      <alignment vertical="center"/>
    </xf>
    <xf numFmtId="9" fontId="9" fillId="5" borderId="82" xfId="1" applyFont="1" applyFill="1" applyBorder="1">
      <alignment vertical="center"/>
    </xf>
    <xf numFmtId="0" fontId="3" fillId="5" borderId="102" xfId="2" applyFill="1" applyBorder="1" applyAlignment="1">
      <alignment horizontal="center" vertical="center"/>
    </xf>
    <xf numFmtId="0" fontId="3" fillId="5" borderId="105" xfId="2" applyFill="1" applyBorder="1">
      <alignment vertical="center"/>
    </xf>
    <xf numFmtId="6" fontId="8" fillId="5" borderId="103" xfId="4" applyFont="1" applyFill="1" applyBorder="1">
      <alignment vertical="center"/>
    </xf>
    <xf numFmtId="9" fontId="9" fillId="5" borderId="104" xfId="1" applyFont="1" applyFill="1" applyBorder="1">
      <alignment vertical="center"/>
    </xf>
    <xf numFmtId="6" fontId="8" fillId="5" borderId="104" xfId="4" applyFont="1" applyFill="1" applyBorder="1">
      <alignment vertical="center"/>
    </xf>
    <xf numFmtId="9" fontId="9" fillId="5" borderId="106" xfId="1" applyFont="1" applyFill="1" applyBorder="1">
      <alignment vertical="center"/>
    </xf>
    <xf numFmtId="0" fontId="57" fillId="6" borderId="0" xfId="0" applyFont="1" applyFill="1">
      <alignment vertical="center"/>
    </xf>
    <xf numFmtId="0" fontId="58" fillId="0" borderId="0" xfId="0" applyFont="1">
      <alignment vertical="center"/>
    </xf>
    <xf numFmtId="0" fontId="58" fillId="0" borderId="0" xfId="0" applyFont="1" applyAlignment="1">
      <alignment vertical="top"/>
    </xf>
    <xf numFmtId="0" fontId="58" fillId="2" borderId="0" xfId="0" applyFont="1" applyFill="1">
      <alignment vertical="center"/>
    </xf>
    <xf numFmtId="0" fontId="60" fillId="2" borderId="0" xfId="0" applyFont="1" applyFill="1">
      <alignment vertical="center"/>
    </xf>
    <xf numFmtId="176" fontId="38" fillId="0" borderId="130" xfId="0" applyNumberFormat="1" applyFont="1" applyBorder="1" applyProtection="1">
      <alignment vertical="center"/>
      <protection locked="0"/>
    </xf>
    <xf numFmtId="9" fontId="38" fillId="0" borderId="62" xfId="1" applyFont="1" applyBorder="1" applyProtection="1">
      <alignment vertical="center"/>
      <protection locked="0"/>
    </xf>
    <xf numFmtId="38" fontId="0" fillId="0" borderId="93" xfId="5" applyFont="1" applyBorder="1" applyProtection="1">
      <alignment vertical="center"/>
      <protection locked="0"/>
    </xf>
    <xf numFmtId="38" fontId="0" fillId="0" borderId="136" xfId="5" applyFont="1" applyBorder="1" applyProtection="1">
      <alignment vertical="center"/>
      <protection locked="0"/>
    </xf>
    <xf numFmtId="38" fontId="0" fillId="0" borderId="137" xfId="5" applyFont="1" applyBorder="1" applyProtection="1">
      <alignment vertical="center"/>
      <protection locked="0"/>
    </xf>
    <xf numFmtId="0" fontId="38" fillId="0" borderId="66" xfId="0" applyFont="1" applyBorder="1" applyProtection="1">
      <alignment vertical="center"/>
      <protection locked="0"/>
    </xf>
    <xf numFmtId="176" fontId="0" fillId="0" borderId="0" xfId="4" applyNumberFormat="1" applyFont="1" applyProtection="1">
      <alignment vertical="center"/>
      <protection locked="0"/>
    </xf>
    <xf numFmtId="38" fontId="0" fillId="0" borderId="0" xfId="5" applyFont="1" applyProtection="1">
      <alignment vertical="center"/>
      <protection locked="0"/>
    </xf>
    <xf numFmtId="6" fontId="31" fillId="2" borderId="22" xfId="4" applyNumberFormat="1" applyFont="1" applyFill="1" applyBorder="1" applyProtection="1">
      <alignment vertical="center"/>
      <protection locked="0"/>
    </xf>
    <xf numFmtId="9" fontId="30" fillId="2" borderId="1" xfId="1" applyFont="1" applyFill="1" applyBorder="1" applyProtection="1">
      <alignment vertical="center"/>
      <protection locked="0"/>
    </xf>
    <xf numFmtId="6" fontId="31" fillId="2" borderId="1" xfId="4" applyNumberFormat="1" applyFont="1" applyFill="1" applyBorder="1" applyProtection="1">
      <alignment vertical="center"/>
      <protection locked="0"/>
    </xf>
    <xf numFmtId="9" fontId="30" fillId="2" borderId="23" xfId="1" applyFont="1" applyFill="1" applyBorder="1" applyProtection="1">
      <alignment vertical="center"/>
      <protection locked="0"/>
    </xf>
    <xf numFmtId="6" fontId="0" fillId="2" borderId="15" xfId="4" applyFont="1" applyFill="1" applyBorder="1" applyProtection="1">
      <alignment vertical="center"/>
      <protection locked="0"/>
    </xf>
    <xf numFmtId="6" fontId="0" fillId="2" borderId="18" xfId="4" applyFont="1" applyFill="1" applyBorder="1" applyProtection="1">
      <alignment vertical="center"/>
      <protection locked="0"/>
    </xf>
    <xf numFmtId="6" fontId="0" fillId="2" borderId="26" xfId="4" applyFont="1" applyFill="1" applyBorder="1" applyProtection="1">
      <alignment vertical="center"/>
      <protection locked="0"/>
    </xf>
    <xf numFmtId="6" fontId="0" fillId="2" borderId="10" xfId="4" applyFont="1" applyFill="1" applyBorder="1" applyProtection="1">
      <alignment vertical="center"/>
      <protection locked="0"/>
    </xf>
    <xf numFmtId="6" fontId="0" fillId="2" borderId="72" xfId="4" applyFont="1" applyFill="1" applyBorder="1" applyProtection="1">
      <alignment vertical="center"/>
      <protection locked="0"/>
    </xf>
    <xf numFmtId="6" fontId="0" fillId="2" borderId="71" xfId="4" applyFont="1" applyFill="1" applyBorder="1" applyProtection="1">
      <alignment vertical="center"/>
      <protection locked="0"/>
    </xf>
    <xf numFmtId="6" fontId="0" fillId="2" borderId="74" xfId="4" applyFont="1" applyFill="1" applyBorder="1" applyProtection="1">
      <alignment vertical="center"/>
      <protection locked="0"/>
    </xf>
    <xf numFmtId="6" fontId="0" fillId="2" borderId="73" xfId="4" applyFont="1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22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6" fontId="0" fillId="2" borderId="1" xfId="4" applyFont="1" applyFill="1" applyBorder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6" fontId="8" fillId="2" borderId="34" xfId="4" applyFont="1" applyFill="1" applyBorder="1" applyProtection="1">
      <alignment vertical="center"/>
      <protection locked="0"/>
    </xf>
    <xf numFmtId="6" fontId="8" fillId="2" borderId="43" xfId="4" applyFont="1" applyFill="1" applyBorder="1" applyProtection="1">
      <alignment vertical="center"/>
      <protection locked="0"/>
    </xf>
    <xf numFmtId="6" fontId="8" fillId="2" borderId="43" xfId="4" applyNumberFormat="1" applyFont="1" applyFill="1" applyBorder="1" applyProtection="1">
      <alignment vertical="center"/>
      <protection locked="0"/>
    </xf>
    <xf numFmtId="9" fontId="9" fillId="2" borderId="33" xfId="1" applyFont="1" applyFill="1" applyBorder="1" applyProtection="1">
      <alignment vertical="center"/>
      <protection locked="0"/>
    </xf>
    <xf numFmtId="9" fontId="9" fillId="2" borderId="121" xfId="1" applyFont="1" applyFill="1" applyBorder="1" applyProtection="1">
      <alignment vertical="center"/>
      <protection locked="0"/>
    </xf>
    <xf numFmtId="9" fontId="9" fillId="2" borderId="82" xfId="1" applyFont="1" applyFill="1" applyBorder="1" applyProtection="1">
      <alignment vertical="center"/>
      <protection locked="0"/>
    </xf>
    <xf numFmtId="6" fontId="8" fillId="2" borderId="119" xfId="4" applyFont="1" applyFill="1" applyBorder="1" applyProtection="1">
      <alignment vertical="center"/>
      <protection locked="0"/>
    </xf>
    <xf numFmtId="9" fontId="9" fillId="2" borderId="120" xfId="1" applyFont="1" applyFill="1" applyBorder="1" applyProtection="1">
      <alignment vertical="center"/>
      <protection locked="0"/>
    </xf>
    <xf numFmtId="6" fontId="8" fillId="2" borderId="120" xfId="4" applyFont="1" applyFill="1" applyBorder="1" applyProtection="1">
      <alignment vertical="center"/>
      <protection locked="0"/>
    </xf>
    <xf numFmtId="9" fontId="9" fillId="2" borderId="117" xfId="1" applyFont="1" applyFill="1" applyBorder="1" applyProtection="1">
      <alignment vertical="center"/>
      <protection locked="0"/>
    </xf>
    <xf numFmtId="0" fontId="46" fillId="0" borderId="86" xfId="0" applyFont="1" applyBorder="1" applyAlignment="1">
      <alignment horizontal="left" vertical="top"/>
    </xf>
    <xf numFmtId="0" fontId="46" fillId="0" borderId="87" xfId="0" applyFont="1" applyBorder="1" applyAlignment="1">
      <alignment horizontal="left" vertical="top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9" fillId="6" borderId="41" xfId="0" applyFont="1" applyFill="1" applyBorder="1" applyAlignment="1">
      <alignment horizontal="left" vertical="top"/>
    </xf>
    <xf numFmtId="0" fontId="19" fillId="6" borderId="42" xfId="0" applyFont="1" applyFill="1" applyBorder="1" applyAlignment="1">
      <alignment horizontal="left" vertical="top"/>
    </xf>
    <xf numFmtId="0" fontId="19" fillId="6" borderId="22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14" fontId="47" fillId="2" borderId="29" xfId="0" applyNumberFormat="1" applyFont="1" applyFill="1" applyBorder="1" applyAlignment="1">
      <alignment horizontal="left" vertical="center"/>
    </xf>
    <xf numFmtId="14" fontId="47" fillId="2" borderId="30" xfId="0" applyNumberFormat="1" applyFont="1" applyFill="1" applyBorder="1" applyAlignment="1">
      <alignment horizontal="left" vertical="center"/>
    </xf>
    <xf numFmtId="14" fontId="47" fillId="2" borderId="31" xfId="0" applyNumberFormat="1" applyFont="1" applyFill="1" applyBorder="1" applyAlignment="1">
      <alignment horizontal="left" vertical="center"/>
    </xf>
    <xf numFmtId="0" fontId="47" fillId="2" borderId="29" xfId="0" applyFont="1" applyFill="1" applyBorder="1" applyAlignment="1">
      <alignment horizontal="left" vertical="center"/>
    </xf>
    <xf numFmtId="0" fontId="47" fillId="2" borderId="30" xfId="0" applyFont="1" applyFill="1" applyBorder="1" applyAlignment="1">
      <alignment horizontal="left" vertical="center"/>
    </xf>
    <xf numFmtId="0" fontId="47" fillId="2" borderId="31" xfId="0" applyFont="1" applyFill="1" applyBorder="1" applyAlignment="1">
      <alignment horizontal="left" vertical="center"/>
    </xf>
    <xf numFmtId="0" fontId="46" fillId="0" borderId="41" xfId="0" applyFont="1" applyBorder="1" applyAlignment="1">
      <alignment horizontal="left" vertical="top"/>
    </xf>
    <xf numFmtId="0" fontId="46" fillId="0" borderId="42" xfId="0" applyFont="1" applyBorder="1" applyAlignment="1">
      <alignment horizontal="left" vertical="top"/>
    </xf>
    <xf numFmtId="14" fontId="47" fillId="2" borderId="29" xfId="0" applyNumberFormat="1" applyFont="1" applyFill="1" applyBorder="1" applyAlignment="1">
      <alignment horizontal="left" vertical="top"/>
    </xf>
    <xf numFmtId="14" fontId="47" fillId="2" borderId="30" xfId="0" applyNumberFormat="1" applyFont="1" applyFill="1" applyBorder="1" applyAlignment="1">
      <alignment horizontal="left" vertical="top"/>
    </xf>
    <xf numFmtId="14" fontId="47" fillId="2" borderId="31" xfId="0" applyNumberFormat="1" applyFont="1" applyFill="1" applyBorder="1" applyAlignment="1">
      <alignment horizontal="left" vertical="top"/>
    </xf>
    <xf numFmtId="0" fontId="47" fillId="2" borderId="29" xfId="0" applyFont="1" applyFill="1" applyBorder="1" applyAlignment="1">
      <alignment vertical="top"/>
    </xf>
    <xf numFmtId="0" fontId="47" fillId="2" borderId="30" xfId="0" applyFont="1" applyFill="1" applyBorder="1" applyAlignment="1">
      <alignment vertical="top"/>
    </xf>
    <xf numFmtId="0" fontId="47" fillId="2" borderId="31" xfId="0" applyFont="1" applyFill="1" applyBorder="1" applyAlignment="1">
      <alignment vertical="top"/>
    </xf>
    <xf numFmtId="0" fontId="47" fillId="2" borderId="29" xfId="0" applyFont="1" applyFill="1" applyBorder="1" applyAlignment="1">
      <alignment horizontal="left" vertical="top"/>
    </xf>
    <xf numFmtId="0" fontId="47" fillId="2" borderId="30" xfId="0" applyFont="1" applyFill="1" applyBorder="1" applyAlignment="1">
      <alignment horizontal="left" vertical="top"/>
    </xf>
    <xf numFmtId="0" fontId="47" fillId="2" borderId="31" xfId="0" applyFont="1" applyFill="1" applyBorder="1" applyAlignment="1">
      <alignment horizontal="left" vertical="top"/>
    </xf>
    <xf numFmtId="0" fontId="47" fillId="2" borderId="51" xfId="0" applyFont="1" applyFill="1" applyBorder="1" applyAlignment="1">
      <alignment horizontal="left" vertical="top"/>
    </xf>
    <xf numFmtId="0" fontId="11" fillId="2" borderId="33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34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32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46" fillId="0" borderId="22" xfId="0" applyFont="1" applyBorder="1" applyAlignment="1">
      <alignment horizontal="left" vertical="top"/>
    </xf>
    <xf numFmtId="14" fontId="10" fillId="0" borderId="32" xfId="0" applyNumberFormat="1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top"/>
    </xf>
    <xf numFmtId="0" fontId="45" fillId="0" borderId="30" xfId="0" applyFont="1" applyBorder="1" applyAlignment="1">
      <alignment horizontal="left" vertical="top"/>
    </xf>
    <xf numFmtId="0" fontId="45" fillId="0" borderId="31" xfId="0" applyFont="1" applyBorder="1" applyAlignment="1">
      <alignment horizontal="left" vertical="top"/>
    </xf>
    <xf numFmtId="0" fontId="45" fillId="0" borderId="16" xfId="0" applyFont="1" applyBorder="1" applyAlignment="1">
      <alignment horizontal="left" vertical="top"/>
    </xf>
    <xf numFmtId="0" fontId="45" fillId="0" borderId="32" xfId="0" applyFont="1" applyBorder="1" applyAlignment="1">
      <alignment horizontal="left" vertical="top"/>
    </xf>
    <xf numFmtId="0" fontId="45" fillId="0" borderId="15" xfId="0" applyFont="1" applyBorder="1" applyAlignment="1">
      <alignment horizontal="left" vertical="top"/>
    </xf>
    <xf numFmtId="0" fontId="19" fillId="6" borderId="41" xfId="0" applyFont="1" applyFill="1" applyBorder="1" applyAlignment="1">
      <alignment vertical="center"/>
    </xf>
    <xf numFmtId="0" fontId="19" fillId="6" borderId="42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47" fillId="2" borderId="33" xfId="0" applyFont="1" applyFill="1" applyBorder="1">
      <alignment vertical="center"/>
    </xf>
    <xf numFmtId="0" fontId="47" fillId="2" borderId="0" xfId="0" applyFont="1" applyFill="1" applyBorder="1">
      <alignment vertical="center"/>
    </xf>
    <xf numFmtId="0" fontId="47" fillId="2" borderId="34" xfId="0" applyFont="1" applyFill="1" applyBorder="1">
      <alignment vertical="center"/>
    </xf>
    <xf numFmtId="0" fontId="19" fillId="6" borderId="41" xfId="0" applyFont="1" applyFill="1" applyBorder="1">
      <alignment vertical="center"/>
    </xf>
    <xf numFmtId="0" fontId="19" fillId="6" borderId="42" xfId="0" applyFont="1" applyFill="1" applyBorder="1">
      <alignment vertical="center"/>
    </xf>
    <xf numFmtId="0" fontId="19" fillId="6" borderId="22" xfId="0" applyFont="1" applyFill="1" applyBorder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9" fillId="6" borderId="95" xfId="0" applyFont="1" applyFill="1" applyBorder="1" applyAlignment="1">
      <alignment horizontal="left" vertical="top"/>
    </xf>
    <xf numFmtId="0" fontId="19" fillId="6" borderId="89" xfId="0" applyFont="1" applyFill="1" applyBorder="1" applyAlignment="1">
      <alignment horizontal="left" vertical="top"/>
    </xf>
    <xf numFmtId="0" fontId="19" fillId="6" borderId="92" xfId="0" applyFont="1" applyFill="1" applyBorder="1" applyAlignment="1">
      <alignment horizontal="left" vertical="top"/>
    </xf>
    <xf numFmtId="0" fontId="19" fillId="6" borderId="0" xfId="0" applyFont="1" applyFill="1" applyBorder="1" applyAlignment="1">
      <alignment horizontal="left" vertical="top"/>
    </xf>
    <xf numFmtId="0" fontId="19" fillId="6" borderId="93" xfId="0" applyFont="1" applyFill="1" applyBorder="1" applyAlignment="1">
      <alignment horizontal="left" vertical="top"/>
    </xf>
    <xf numFmtId="0" fontId="11" fillId="0" borderId="93" xfId="0" applyFont="1" applyBorder="1" applyAlignment="1">
      <alignment horizontal="center" vertical="center"/>
    </xf>
    <xf numFmtId="0" fontId="19" fillId="6" borderId="88" xfId="0" applyFont="1" applyFill="1" applyBorder="1" applyAlignment="1">
      <alignment vertical="center"/>
    </xf>
    <xf numFmtId="0" fontId="19" fillId="6" borderId="32" xfId="0" applyFont="1" applyFill="1" applyBorder="1" applyAlignment="1">
      <alignment vertical="center"/>
    </xf>
    <xf numFmtId="0" fontId="19" fillId="6" borderId="94" xfId="0" applyFont="1" applyFill="1" applyBorder="1" applyAlignment="1">
      <alignment vertical="center"/>
    </xf>
    <xf numFmtId="0" fontId="11" fillId="0" borderId="92" xfId="0" applyFont="1" applyBorder="1" applyAlignment="1">
      <alignment horizontal="center" vertical="center"/>
    </xf>
    <xf numFmtId="0" fontId="47" fillId="2" borderId="90" xfId="0" applyFont="1" applyFill="1" applyBorder="1" applyAlignment="1">
      <alignment horizontal="left" vertical="top"/>
    </xf>
    <xf numFmtId="0" fontId="47" fillId="2" borderId="91" xfId="0" applyFont="1" applyFill="1" applyBorder="1" applyAlignment="1">
      <alignment horizontal="left" vertical="top"/>
    </xf>
    <xf numFmtId="0" fontId="47" fillId="2" borderId="92" xfId="0" applyFont="1" applyFill="1" applyBorder="1" applyAlignment="1">
      <alignment horizontal="left" vertical="top"/>
    </xf>
    <xf numFmtId="0" fontId="47" fillId="2" borderId="0" xfId="0" applyFont="1" applyFill="1" applyBorder="1" applyAlignment="1">
      <alignment horizontal="left" vertical="top"/>
    </xf>
    <xf numFmtId="0" fontId="47" fillId="2" borderId="93" xfId="0" applyFont="1" applyFill="1" applyBorder="1" applyAlignment="1">
      <alignment horizontal="left" vertical="top"/>
    </xf>
    <xf numFmtId="14" fontId="10" fillId="0" borderId="134" xfId="0" applyNumberFormat="1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47" fillId="2" borderId="30" xfId="0" applyFont="1" applyFill="1" applyBorder="1" applyAlignment="1">
      <alignment horizontal="left" vertical="top" wrapText="1"/>
    </xf>
    <xf numFmtId="0" fontId="47" fillId="2" borderId="91" xfId="0" applyFont="1" applyFill="1" applyBorder="1" applyAlignment="1">
      <alignment horizontal="left" vertical="top" wrapText="1"/>
    </xf>
    <xf numFmtId="0" fontId="47" fillId="2" borderId="90" xfId="0" applyFont="1" applyFill="1" applyBorder="1" applyAlignment="1">
      <alignment horizontal="left" vertical="top" wrapText="1"/>
    </xf>
    <xf numFmtId="0" fontId="11" fillId="0" borderId="88" xfId="0" applyFont="1" applyBorder="1" applyAlignment="1">
      <alignment horizontal="center" vertical="center"/>
    </xf>
    <xf numFmtId="0" fontId="45" fillId="0" borderId="83" xfId="0" applyFont="1" applyBorder="1" applyAlignment="1">
      <alignment horizontal="left" vertical="center" wrapText="1"/>
    </xf>
    <xf numFmtId="0" fontId="45" fillId="0" borderId="84" xfId="0" applyFont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45" fillId="0" borderId="88" xfId="0" applyFont="1" applyBorder="1" applyAlignment="1">
      <alignment horizontal="left" vertical="center"/>
    </xf>
    <xf numFmtId="0" fontId="45" fillId="0" borderId="32" xfId="0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0" fontId="19" fillId="6" borderId="90" xfId="0" applyFont="1" applyFill="1" applyBorder="1" applyAlignment="1">
      <alignment horizontal="left" vertical="top"/>
    </xf>
    <xf numFmtId="0" fontId="19" fillId="6" borderId="30" xfId="0" applyFont="1" applyFill="1" applyBorder="1" applyAlignment="1">
      <alignment horizontal="left" vertical="top"/>
    </xf>
    <xf numFmtId="0" fontId="19" fillId="6" borderId="91" xfId="0" applyFont="1" applyFill="1" applyBorder="1" applyAlignment="1">
      <alignment horizontal="left" vertical="top"/>
    </xf>
    <xf numFmtId="0" fontId="46" fillId="0" borderId="85" xfId="0" applyFont="1" applyBorder="1" applyAlignment="1">
      <alignment horizontal="left" vertical="top"/>
    </xf>
    <xf numFmtId="0" fontId="46" fillId="0" borderId="86" xfId="0" applyFont="1" applyBorder="1" applyAlignment="1">
      <alignment horizontal="left" vertical="top"/>
    </xf>
    <xf numFmtId="0" fontId="46" fillId="0" borderId="89" xfId="0" applyFont="1" applyBorder="1" applyAlignment="1">
      <alignment horizontal="left" vertical="top"/>
    </xf>
    <xf numFmtId="0" fontId="0" fillId="0" borderId="9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2" borderId="2" xfId="2" applyFont="1" applyFill="1" applyBorder="1" applyAlignment="1">
      <alignment horizontal="center" vertical="center"/>
    </xf>
    <xf numFmtId="0" fontId="28" fillId="2" borderId="7" xfId="2" applyFont="1" applyFill="1" applyBorder="1" applyAlignment="1">
      <alignment horizontal="center" vertical="center"/>
    </xf>
    <xf numFmtId="0" fontId="28" fillId="2" borderId="3" xfId="2" applyFont="1" applyFill="1" applyBorder="1" applyAlignment="1">
      <alignment horizontal="center" vertical="center"/>
    </xf>
    <xf numFmtId="0" fontId="28" fillId="2" borderId="8" xfId="2" applyFont="1" applyFill="1" applyBorder="1" applyAlignment="1">
      <alignment horizontal="center" vertical="center"/>
    </xf>
    <xf numFmtId="0" fontId="59" fillId="6" borderId="0" xfId="0" applyFont="1" applyFill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57" fillId="6" borderId="32" xfId="0" applyFont="1" applyFill="1" applyBorder="1" applyAlignment="1">
      <alignment horizontal="left" vertical="top"/>
    </xf>
    <xf numFmtId="0" fontId="3" fillId="2" borderId="2" xfId="2" applyFill="1" applyBorder="1" applyAlignment="1">
      <alignment horizontal="center" vertical="center"/>
    </xf>
    <xf numFmtId="0" fontId="3" fillId="2" borderId="113" xfId="2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3" fillId="2" borderId="70" xfId="2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4" borderId="41" xfId="0" applyFont="1" applyFill="1" applyBorder="1">
      <alignment vertical="center"/>
    </xf>
    <xf numFmtId="0" fontId="19" fillId="4" borderId="42" xfId="0" applyFont="1" applyFill="1" applyBorder="1">
      <alignment vertical="center"/>
    </xf>
    <xf numFmtId="0" fontId="19" fillId="4" borderId="22" xfId="0" applyFont="1" applyFill="1" applyBorder="1">
      <alignment vertical="center"/>
    </xf>
    <xf numFmtId="0" fontId="20" fillId="0" borderId="29" xfId="0" applyFont="1" applyBorder="1" applyAlignment="1">
      <alignment horizontal="left" vertical="top"/>
    </xf>
    <xf numFmtId="0" fontId="20" fillId="0" borderId="30" xfId="0" applyFont="1" applyBorder="1" applyAlignment="1">
      <alignment horizontal="left" vertical="top"/>
    </xf>
    <xf numFmtId="0" fontId="20" fillId="0" borderId="31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0" fillId="0" borderId="32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1" fillId="0" borderId="41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41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19" fillId="4" borderId="41" xfId="0" applyFont="1" applyFill="1" applyBorder="1" applyAlignment="1">
      <alignment vertical="center"/>
    </xf>
    <xf numFmtId="0" fontId="19" fillId="4" borderId="42" xfId="0" applyFont="1" applyFill="1" applyBorder="1" applyAlignment="1">
      <alignment vertical="center"/>
    </xf>
    <xf numFmtId="0" fontId="19" fillId="4" borderId="22" xfId="0" applyFont="1" applyFill="1" applyBorder="1" applyAlignment="1">
      <alignment vertical="center"/>
    </xf>
    <xf numFmtId="0" fontId="18" fillId="2" borderId="29" xfId="0" applyFont="1" applyFill="1" applyBorder="1" applyAlignment="1">
      <alignment horizontal="left" vertical="top"/>
    </xf>
    <xf numFmtId="0" fontId="18" fillId="2" borderId="30" xfId="0" applyFont="1" applyFill="1" applyBorder="1" applyAlignment="1">
      <alignment horizontal="left" vertical="top"/>
    </xf>
    <xf numFmtId="0" fontId="18" fillId="2" borderId="31" xfId="0" applyFont="1" applyFill="1" applyBorder="1" applyAlignment="1">
      <alignment horizontal="left" vertical="top"/>
    </xf>
    <xf numFmtId="0" fontId="11" fillId="2" borderId="33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14" fontId="11" fillId="2" borderId="29" xfId="0" applyNumberFormat="1" applyFont="1" applyFill="1" applyBorder="1" applyAlignment="1">
      <alignment horizontal="left" vertical="center"/>
    </xf>
    <xf numFmtId="14" fontId="11" fillId="2" borderId="30" xfId="0" applyNumberFormat="1" applyFont="1" applyFill="1" applyBorder="1" applyAlignment="1">
      <alignment horizontal="left" vertical="center"/>
    </xf>
    <xf numFmtId="14" fontId="11" fillId="2" borderId="31" xfId="0" applyNumberFormat="1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top"/>
    </xf>
    <xf numFmtId="0" fontId="11" fillId="2" borderId="30" xfId="0" applyFont="1" applyFill="1" applyBorder="1" applyAlignment="1">
      <alignment horizontal="left" vertical="top"/>
    </xf>
    <xf numFmtId="0" fontId="11" fillId="2" borderId="31" xfId="0" applyFont="1" applyFill="1" applyBorder="1" applyAlignment="1">
      <alignment horizontal="left" vertical="top"/>
    </xf>
    <xf numFmtId="14" fontId="11" fillId="2" borderId="29" xfId="0" applyNumberFormat="1" applyFont="1" applyFill="1" applyBorder="1" applyAlignment="1">
      <alignment horizontal="left" vertical="top"/>
    </xf>
    <xf numFmtId="14" fontId="11" fillId="2" borderId="30" xfId="0" applyNumberFormat="1" applyFont="1" applyFill="1" applyBorder="1" applyAlignment="1">
      <alignment horizontal="left" vertical="top"/>
    </xf>
    <xf numFmtId="14" fontId="11" fillId="2" borderId="31" xfId="0" applyNumberFormat="1" applyFont="1" applyFill="1" applyBorder="1" applyAlignment="1">
      <alignment horizontal="left" vertical="top"/>
    </xf>
    <xf numFmtId="0" fontId="11" fillId="2" borderId="29" xfId="0" applyFont="1" applyFill="1" applyBorder="1" applyAlignment="1">
      <alignment vertical="top"/>
    </xf>
    <xf numFmtId="0" fontId="11" fillId="2" borderId="30" xfId="0" applyFont="1" applyFill="1" applyBorder="1" applyAlignment="1">
      <alignment vertical="top"/>
    </xf>
    <xf numFmtId="0" fontId="11" fillId="2" borderId="31" xfId="0" applyFont="1" applyFill="1" applyBorder="1" applyAlignment="1">
      <alignment vertical="top"/>
    </xf>
    <xf numFmtId="0" fontId="11" fillId="2" borderId="51" xfId="0" applyFont="1" applyFill="1" applyBorder="1" applyAlignment="1">
      <alignment horizontal="left" vertical="top"/>
    </xf>
    <xf numFmtId="0" fontId="19" fillId="4" borderId="41" xfId="0" applyFont="1" applyFill="1" applyBorder="1" applyAlignment="1">
      <alignment horizontal="left" vertical="top"/>
    </xf>
    <xf numFmtId="0" fontId="19" fillId="4" borderId="42" xfId="0" applyFont="1" applyFill="1" applyBorder="1" applyAlignment="1">
      <alignment horizontal="left" vertical="top"/>
    </xf>
    <xf numFmtId="0" fontId="19" fillId="4" borderId="22" xfId="0" applyFont="1" applyFill="1" applyBorder="1" applyAlignment="1">
      <alignment horizontal="left" vertical="top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9" fillId="4" borderId="92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left" vertical="top"/>
    </xf>
    <xf numFmtId="0" fontId="19" fillId="4" borderId="93" xfId="0" applyFont="1" applyFill="1" applyBorder="1" applyAlignment="1">
      <alignment horizontal="left" vertical="top"/>
    </xf>
    <xf numFmtId="0" fontId="20" fillId="0" borderId="83" xfId="0" applyFont="1" applyBorder="1" applyAlignment="1">
      <alignment horizontal="left" vertical="center" wrapText="1"/>
    </xf>
    <xf numFmtId="0" fontId="20" fillId="0" borderId="8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88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1" fillId="0" borderId="85" xfId="0" applyFont="1" applyBorder="1" applyAlignment="1">
      <alignment vertical="center"/>
    </xf>
    <xf numFmtId="0" fontId="21" fillId="0" borderId="86" xfId="0" applyFont="1" applyBorder="1" applyAlignment="1">
      <alignment vertical="center"/>
    </xf>
    <xf numFmtId="0" fontId="21" fillId="0" borderId="87" xfId="0" applyFont="1" applyBorder="1" applyAlignment="1">
      <alignment vertical="center"/>
    </xf>
    <xf numFmtId="0" fontId="21" fillId="0" borderId="89" xfId="0" applyFont="1" applyBorder="1" applyAlignment="1">
      <alignment horizontal="left" vertical="center"/>
    </xf>
    <xf numFmtId="0" fontId="19" fillId="4" borderId="90" xfId="0" applyFont="1" applyFill="1" applyBorder="1" applyAlignment="1">
      <alignment horizontal="left" vertical="top"/>
    </xf>
    <xf numFmtId="0" fontId="19" fillId="4" borderId="30" xfId="0" applyFont="1" applyFill="1" applyBorder="1" applyAlignment="1">
      <alignment horizontal="left" vertical="top"/>
    </xf>
    <xf numFmtId="0" fontId="19" fillId="4" borderId="91" xfId="0" applyFont="1" applyFill="1" applyBorder="1" applyAlignment="1">
      <alignment horizontal="left" vertical="top"/>
    </xf>
    <xf numFmtId="0" fontId="19" fillId="4" borderId="88" xfId="0" applyFont="1" applyFill="1" applyBorder="1" applyAlignment="1">
      <alignment vertical="center"/>
    </xf>
    <xf numFmtId="0" fontId="19" fillId="4" borderId="32" xfId="0" applyFont="1" applyFill="1" applyBorder="1" applyAlignment="1">
      <alignment vertical="center"/>
    </xf>
    <xf numFmtId="0" fontId="19" fillId="4" borderId="94" xfId="0" applyFont="1" applyFill="1" applyBorder="1" applyAlignment="1">
      <alignment vertical="center"/>
    </xf>
    <xf numFmtId="0" fontId="18" fillId="2" borderId="90" xfId="0" applyFont="1" applyFill="1" applyBorder="1" applyAlignment="1">
      <alignment horizontal="left" vertical="top" wrapText="1"/>
    </xf>
    <xf numFmtId="0" fontId="18" fillId="2" borderId="30" xfId="0" applyFont="1" applyFill="1" applyBorder="1" applyAlignment="1">
      <alignment horizontal="left" vertical="top" wrapText="1"/>
    </xf>
    <xf numFmtId="0" fontId="18" fillId="2" borderId="91" xfId="0" applyFont="1" applyFill="1" applyBorder="1" applyAlignment="1">
      <alignment horizontal="left" vertical="top" wrapText="1"/>
    </xf>
    <xf numFmtId="0" fontId="19" fillId="4" borderId="95" xfId="0" applyFont="1" applyFill="1" applyBorder="1" applyAlignment="1">
      <alignment horizontal="left" vertical="top"/>
    </xf>
    <xf numFmtId="0" fontId="19" fillId="4" borderId="89" xfId="0" applyFont="1" applyFill="1" applyBorder="1" applyAlignment="1">
      <alignment horizontal="left" vertical="top"/>
    </xf>
  </cellXfs>
  <cellStyles count="7">
    <cellStyle name="パーセント" xfId="1" builtinId="5"/>
    <cellStyle name="ハイパーリンク" xfId="6" builtinId="8"/>
    <cellStyle name="桁区切り" xfId="5" builtinId="6"/>
    <cellStyle name="桁区切り 2" xfId="3"/>
    <cellStyle name="通貨" xfId="4" builtinId="7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26890548937794E-2"/>
          <c:y val="5.0925925925925923E-2"/>
          <c:w val="0.64012724050519321"/>
          <c:h val="0.7841980169145523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'5 売上計画(簡易版）'!$D$12</c:f>
              <c:strCache>
                <c:ptCount val="1"/>
                <c:pt idx="0">
                  <c:v>営業利益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('5 売上計画(簡易版）'!$E$3,'5 売上計画(簡易版）'!$G$3,'5 売上計画(簡易版）'!$I$3,'5 売上計画(簡易版）'!$K$3,'5 売上計画(簡易版）'!$M$3)</c:f>
              <c:strCache>
                <c:ptCount val="5"/>
                <c:pt idx="0">
                  <c:v>１年目
（X年X月期）</c:v>
                </c:pt>
                <c:pt idx="1">
                  <c:v>２年目
（X年X月期）</c:v>
                </c:pt>
                <c:pt idx="2">
                  <c:v>３年目
（XX年X月期）</c:v>
                </c:pt>
                <c:pt idx="3">
                  <c:v>４年目
（XX年X月期）</c:v>
                </c:pt>
                <c:pt idx="4">
                  <c:v>５年目
（XX年X月期）</c:v>
                </c:pt>
              </c:strCache>
            </c:strRef>
          </c:cat>
          <c:val>
            <c:numRef>
              <c:f>('5 売上計画(簡易版）'!$E$12,'5 売上計画(簡易版）'!$G$12,'5 売上計画(簡易版）'!$I$12,'5 売上計画(簡易版）'!$K$12,'5 売上計画(簡易版）'!$M$12)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2-4C04-9147-793F1822104B}"/>
            </c:ext>
          </c:extLst>
        </c:ser>
        <c:ser>
          <c:idx val="2"/>
          <c:order val="2"/>
          <c:tx>
            <c:strRef>
              <c:f>'5 売上計画(簡易版）'!$D$11</c:f>
              <c:strCache>
                <c:ptCount val="1"/>
                <c:pt idx="0">
                  <c:v>販管費</c:v>
                </c:pt>
              </c:strCache>
            </c:strRef>
          </c:tx>
          <c:spPr>
            <a:gradFill flip="none" rotWithShape="1">
              <a:gsLst>
                <a:gs pos="0">
                  <a:srgbClr val="FFFF00">
                    <a:shade val="30000"/>
                    <a:satMod val="115000"/>
                  </a:srgbClr>
                </a:gs>
                <a:gs pos="50000">
                  <a:srgbClr val="FFFF00">
                    <a:shade val="67500"/>
                    <a:satMod val="115000"/>
                  </a:srgbClr>
                </a:gs>
                <a:gs pos="100000">
                  <a:srgbClr val="FFFF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('5 売上計画(簡易版）'!$E$3,'5 売上計画(簡易版）'!$G$3,'5 売上計画(簡易版）'!$I$3,'5 売上計画(簡易版）'!$K$3,'5 売上計画(簡易版）'!$M$3)</c:f>
              <c:strCache>
                <c:ptCount val="5"/>
                <c:pt idx="0">
                  <c:v>１年目
（X年X月期）</c:v>
                </c:pt>
                <c:pt idx="1">
                  <c:v>２年目
（X年X月期）</c:v>
                </c:pt>
                <c:pt idx="2">
                  <c:v>３年目
（XX年X月期）</c:v>
                </c:pt>
                <c:pt idx="3">
                  <c:v>４年目
（XX年X月期）</c:v>
                </c:pt>
                <c:pt idx="4">
                  <c:v>５年目
（XX年X月期）</c:v>
                </c:pt>
              </c:strCache>
            </c:strRef>
          </c:cat>
          <c:val>
            <c:numRef>
              <c:f>('5 売上計画(簡易版）'!$E$11,'5 売上計画(簡易版）'!$G$11,'5 売上計画(簡易版）'!$I$11,'5 売上計画(簡易版）'!$K$11,'5 売上計画(簡易版）'!$M$11)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52-4C04-9147-793F1822104B}"/>
            </c:ext>
          </c:extLst>
        </c:ser>
        <c:ser>
          <c:idx val="1"/>
          <c:order val="3"/>
          <c:tx>
            <c:strRef>
              <c:f>'5 売上計画(簡易版）'!$D$8</c:f>
              <c:strCache>
                <c:ptCount val="1"/>
                <c:pt idx="0">
                  <c:v>製造原価</c:v>
                </c:pt>
              </c:strCache>
            </c:strRef>
          </c:tx>
          <c:spPr>
            <a:gradFill flip="none" rotWithShape="1">
              <a:gsLst>
                <a:gs pos="0">
                  <a:srgbClr val="FF0000">
                    <a:shade val="30000"/>
                    <a:satMod val="115000"/>
                  </a:srgbClr>
                </a:gs>
                <a:gs pos="50000">
                  <a:srgbClr val="FF0000">
                    <a:shade val="67500"/>
                    <a:satMod val="115000"/>
                  </a:srgbClr>
                </a:gs>
                <a:gs pos="100000">
                  <a:srgbClr val="FF0000">
                    <a:shade val="100000"/>
                    <a:satMod val="115000"/>
                  </a:srgbClr>
                </a:gs>
              </a:gsLst>
              <a:lin ang="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('5 売上計画(簡易版）'!$E$3,'5 売上計画(簡易版）'!$G$3,'5 売上計画(簡易版）'!$I$3,'5 売上計画(簡易版）'!$K$3,'5 売上計画(簡易版）'!$M$3)</c:f>
              <c:strCache>
                <c:ptCount val="5"/>
                <c:pt idx="0">
                  <c:v>１年目
（X年X月期）</c:v>
                </c:pt>
                <c:pt idx="1">
                  <c:v>２年目
（X年X月期）</c:v>
                </c:pt>
                <c:pt idx="2">
                  <c:v>３年目
（XX年X月期）</c:v>
                </c:pt>
                <c:pt idx="3">
                  <c:v>４年目
（XX年X月期）</c:v>
                </c:pt>
                <c:pt idx="4">
                  <c:v>５年目
（XX年X月期）</c:v>
                </c:pt>
              </c:strCache>
            </c:strRef>
          </c:cat>
          <c:val>
            <c:numRef>
              <c:f>('5 売上計画(簡易版）'!$E$8,'5 売上計画(簡易版）'!$G$8,'5 売上計画(簡易版）'!$I$8,'5 売上計画(簡易版）'!$K$8,'5 売上計画(簡易版）'!$M$8)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52-4C04-9147-793F1822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085136"/>
        <c:axId val="431089840"/>
      </c:barChart>
      <c:lineChart>
        <c:grouping val="standard"/>
        <c:varyColors val="0"/>
        <c:ser>
          <c:idx val="0"/>
          <c:order val="0"/>
          <c:tx>
            <c:strRef>
              <c:f>'5 売上計画(簡易版）'!$D$5</c:f>
              <c:strCache>
                <c:ptCount val="1"/>
                <c:pt idx="0">
                  <c:v>売上高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('5 売上計画(簡易版）'!$E$5,'5 売上計画(簡易版）'!$G$5,'5 売上計画(簡易版）'!$I$5,'5 売上計画(簡易版）'!$K$5,'5 売上計画(簡易版）'!$M$5)</c:f>
              <c:numCache>
                <c:formatCode>"¥"#,##0_);[Red]\("¥"#,##0\)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52-4C04-9147-793F1822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085136"/>
        <c:axId val="431089840"/>
      </c:lineChart>
      <c:catAx>
        <c:axId val="43108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1089840"/>
        <c:crosses val="autoZero"/>
        <c:auto val="1"/>
        <c:lblAlgn val="ctr"/>
        <c:lblOffset val="100"/>
        <c:noMultiLvlLbl val="0"/>
      </c:catAx>
      <c:valAx>
        <c:axId val="43108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108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55383760767603"/>
          <c:y val="0.30489682536574875"/>
          <c:w val="0.16890595009596929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7" Type="http://schemas.openxmlformats.org/officeDocument/2006/relationships/image" Target="../media/image33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Relationship Id="rId6" Type="http://schemas.openxmlformats.org/officeDocument/2006/relationships/image" Target="../media/image32.emf"/><Relationship Id="rId5" Type="http://schemas.openxmlformats.org/officeDocument/2006/relationships/image" Target="../media/image31.emf"/><Relationship Id="rId4" Type="http://schemas.openxmlformats.org/officeDocument/2006/relationships/image" Target="../media/image30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4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7" Type="http://schemas.openxmlformats.org/officeDocument/2006/relationships/image" Target="../media/image49.e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48.emf"/><Relationship Id="rId5" Type="http://schemas.openxmlformats.org/officeDocument/2006/relationships/image" Target="../media/image47.emf"/><Relationship Id="rId4" Type="http://schemas.openxmlformats.org/officeDocument/2006/relationships/image" Target="../media/image31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13" Type="http://schemas.openxmlformats.org/officeDocument/2006/relationships/image" Target="../media/image26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12" Type="http://schemas.openxmlformats.org/officeDocument/2006/relationships/image" Target="../media/image25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11" Type="http://schemas.openxmlformats.org/officeDocument/2006/relationships/image" Target="../media/image24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7" Type="http://schemas.openxmlformats.org/officeDocument/2006/relationships/image" Target="../media/image40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Relationship Id="rId6" Type="http://schemas.openxmlformats.org/officeDocument/2006/relationships/image" Target="../media/image39.emf"/><Relationship Id="rId5" Type="http://schemas.openxmlformats.org/officeDocument/2006/relationships/image" Target="../media/image38.emf"/><Relationship Id="rId4" Type="http://schemas.openxmlformats.org/officeDocument/2006/relationships/image" Target="../media/image37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13" Type="http://schemas.openxmlformats.org/officeDocument/2006/relationships/image" Target="../media/image26.emf"/><Relationship Id="rId3" Type="http://schemas.openxmlformats.org/officeDocument/2006/relationships/image" Target="../media/image44.emf"/><Relationship Id="rId7" Type="http://schemas.openxmlformats.org/officeDocument/2006/relationships/image" Target="../media/image20.emf"/><Relationship Id="rId12" Type="http://schemas.openxmlformats.org/officeDocument/2006/relationships/image" Target="../media/image25.emf"/><Relationship Id="rId2" Type="http://schemas.openxmlformats.org/officeDocument/2006/relationships/image" Target="../media/image15.emf"/><Relationship Id="rId1" Type="http://schemas.openxmlformats.org/officeDocument/2006/relationships/image" Target="../media/image43.emf"/><Relationship Id="rId6" Type="http://schemas.openxmlformats.org/officeDocument/2006/relationships/image" Target="../media/image19.emf"/><Relationship Id="rId11" Type="http://schemas.openxmlformats.org/officeDocument/2006/relationships/image" Target="../media/image24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7" Type="http://schemas.openxmlformats.org/officeDocument/2006/relationships/image" Target="../media/image54.emf"/><Relationship Id="rId2" Type="http://schemas.openxmlformats.org/officeDocument/2006/relationships/image" Target="../media/image51.emf"/><Relationship Id="rId1" Type="http://schemas.openxmlformats.org/officeDocument/2006/relationships/image" Target="../media/image50.emf"/><Relationship Id="rId6" Type="http://schemas.openxmlformats.org/officeDocument/2006/relationships/image" Target="../media/image53.emf"/><Relationship Id="rId5" Type="http://schemas.openxmlformats.org/officeDocument/2006/relationships/image" Target="../media/image52.emf"/><Relationship Id="rId4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94021</xdr:colOff>
          <xdr:row>56</xdr:row>
          <xdr:rowOff>10467</xdr:rowOff>
        </xdr:from>
        <xdr:to>
          <xdr:col>32</xdr:col>
          <xdr:colOff>56030</xdr:colOff>
          <xdr:row>63</xdr:row>
          <xdr:rowOff>78441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D6C793A4-E851-42DE-9DF8-FB5935B0F00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 売上計画(簡易版）'!$C$2:$N$12" spid="_x0000_s569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34462" y="9580291"/>
              <a:ext cx="4500392" cy="124459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15516</xdr:colOff>
          <xdr:row>15</xdr:row>
          <xdr:rowOff>139213</xdr:rowOff>
        </xdr:from>
        <xdr:to>
          <xdr:col>39</xdr:col>
          <xdr:colOff>124558</xdr:colOff>
          <xdr:row>21</xdr:row>
          <xdr:rowOff>125867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DB906656-2BCA-4F61-A66E-BE9ACE5FD1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-2 競合状況（比較表）'!$B$2:$G$5" spid="_x0000_s569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43304" y="2681655"/>
              <a:ext cx="4153504" cy="99777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14654</xdr:colOff>
          <xdr:row>35</xdr:row>
          <xdr:rowOff>65944</xdr:rowOff>
        </xdr:from>
        <xdr:to>
          <xdr:col>39</xdr:col>
          <xdr:colOff>148651</xdr:colOff>
          <xdr:row>44</xdr:row>
          <xdr:rowOff>73269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BECD91A5-AC8A-4B2A-B597-9DD0E07A4F9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6 商品ロードマップ'!$B$4:$D$18" spid="_x0000_s5699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385039" y="5978771"/>
              <a:ext cx="3335862" cy="15239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32</xdr:row>
          <xdr:rowOff>19051</xdr:rowOff>
        </xdr:from>
        <xdr:to>
          <xdr:col>20</xdr:col>
          <xdr:colOff>1</xdr:colOff>
          <xdr:row>33</xdr:row>
          <xdr:rowOff>140253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CB6DB0CB-54C2-4F1C-AAB2-921E3E80C24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3 販売価格 卸価格 目標原価 販売台数'!$B$3:$E$4" spid="_x0000_s5699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" y="5514976"/>
              <a:ext cx="3429000" cy="29265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152644</xdr:rowOff>
        </xdr:from>
        <xdr:to>
          <xdr:col>40</xdr:col>
          <xdr:colOff>15875</xdr:colOff>
          <xdr:row>7</xdr:row>
          <xdr:rowOff>11201</xdr:rowOff>
        </xdr:to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5958D1E5-72BD-456F-B392-D4EA6562FB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 開発の背景 目的'!$B$2" spid="_x0000_s5700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716817"/>
              <a:ext cx="6170490" cy="5985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</xdr:rowOff>
        </xdr:from>
        <xdr:to>
          <xdr:col>39</xdr:col>
          <xdr:colOff>158749</xdr:colOff>
          <xdr:row>14</xdr:row>
          <xdr:rowOff>111125</xdr:rowOff>
        </xdr:to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1EDC3F71-EB1C-4809-9F82-1DEB134B0FB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-1 市場規模'!$B$4" spid="_x0000_s5700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1579564"/>
              <a:ext cx="6969124" cy="9842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16</xdr:row>
          <xdr:rowOff>0</xdr:rowOff>
        </xdr:from>
        <xdr:to>
          <xdr:col>15</xdr:col>
          <xdr:colOff>23814</xdr:colOff>
          <xdr:row>21</xdr:row>
          <xdr:rowOff>28575</xdr:rowOff>
        </xdr:to>
        <xdr:pic>
          <xdr:nvPicPr>
            <xdr:cNvPr id="20" name="図 19">
              <a:extLst>
                <a:ext uri="{FF2B5EF4-FFF2-40B4-BE49-F238E27FC236}">
                  <a16:creationId xmlns:a16="http://schemas.microsoft.com/office/drawing/2014/main" id="{C0B04E6B-B04B-4C68-8A80-C43E62A54C0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-2 競合状況'!$B$3" spid="_x0000_s57002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" y="2801938"/>
              <a:ext cx="2643188" cy="901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174624</xdr:rowOff>
        </xdr:from>
        <xdr:to>
          <xdr:col>39</xdr:col>
          <xdr:colOff>150813</xdr:colOff>
          <xdr:row>27</xdr:row>
          <xdr:rowOff>158749</xdr:rowOff>
        </xdr:to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3187BDFC-13BE-49AF-B2DE-75D661E5B9F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1 3-2 3-4 商品コンセプト'!$B$4:$E$6" spid="_x0000_s57003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4198937"/>
              <a:ext cx="6961188" cy="682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13</xdr:col>
          <xdr:colOff>28575</xdr:colOff>
          <xdr:row>30</xdr:row>
          <xdr:rowOff>9525</xdr:rowOff>
        </xdr:to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56239210-2603-4415-B6F4-2CE1F8FD7A1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1 3-2 3-4 商品コンセプト'!$G$4" spid="_x0000_s5700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0" y="4981575"/>
              <a:ext cx="2257425" cy="180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34</xdr:row>
          <xdr:rowOff>174624</xdr:rowOff>
        </xdr:from>
        <xdr:to>
          <xdr:col>19</xdr:col>
          <xdr:colOff>158750</xdr:colOff>
          <xdr:row>44</xdr:row>
          <xdr:rowOff>130885</xdr:rowOff>
        </xdr:to>
        <xdr:pic>
          <xdr:nvPicPr>
            <xdr:cNvPr id="29" name="図 28">
              <a:extLst>
                <a:ext uri="{FF2B5EF4-FFF2-40B4-BE49-F238E27FC236}">
                  <a16:creationId xmlns:a16="http://schemas.microsoft.com/office/drawing/2014/main" id="{1CEF36A3-0795-4611-A6F2-710A7E0C20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5 SWOT分析'!$B$4:$C$13" spid="_x0000_s57005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" y="6119812"/>
              <a:ext cx="3476624" cy="17025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</xdr:rowOff>
        </xdr:from>
        <xdr:to>
          <xdr:col>39</xdr:col>
          <xdr:colOff>158750</xdr:colOff>
          <xdr:row>51</xdr:row>
          <xdr:rowOff>142876</xdr:rowOff>
        </xdr:to>
        <xdr:pic>
          <xdr:nvPicPr>
            <xdr:cNvPr id="32" name="図 31">
              <a:extLst>
                <a:ext uri="{FF2B5EF4-FFF2-40B4-BE49-F238E27FC236}">
                  <a16:creationId xmlns:a16="http://schemas.microsoft.com/office/drawing/2014/main" id="{C83632F2-5BCC-4E28-9421-2BCE47B018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４販売戦略'!$B$6" spid="_x0000_s57006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0" y="8786814"/>
              <a:ext cx="6969125" cy="31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0</xdr:rowOff>
        </xdr:from>
        <xdr:to>
          <xdr:col>39</xdr:col>
          <xdr:colOff>158750</xdr:colOff>
          <xdr:row>55</xdr:row>
          <xdr:rowOff>38100</xdr:rowOff>
        </xdr:to>
        <xdr:pic>
          <xdr:nvPicPr>
            <xdr:cNvPr id="33" name="図 32">
              <a:extLst>
                <a:ext uri="{FF2B5EF4-FFF2-40B4-BE49-F238E27FC236}">
                  <a16:creationId xmlns:a16="http://schemas.microsoft.com/office/drawing/2014/main" id="{88E6AFDE-80DC-4A31-B40D-FE2BE4FC837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４販売戦略'!$B$8" spid="_x0000_s57007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0" y="9310688"/>
              <a:ext cx="6969125" cy="466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1</xdr:rowOff>
        </xdr:from>
        <xdr:to>
          <xdr:col>39</xdr:col>
          <xdr:colOff>150813</xdr:colOff>
          <xdr:row>49</xdr:row>
          <xdr:rowOff>7938</xdr:rowOff>
        </xdr:to>
        <xdr:pic>
          <xdr:nvPicPr>
            <xdr:cNvPr id="24" name="図 23">
              <a:extLst>
                <a:ext uri="{FF2B5EF4-FFF2-40B4-BE49-F238E27FC236}">
                  <a16:creationId xmlns:a16="http://schemas.microsoft.com/office/drawing/2014/main" id="{774ADD60-7AB7-49C1-95A3-27271078015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４販売戦略'!$B$4" spid="_x0000_s57008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0" y="8215314"/>
              <a:ext cx="6961188" cy="40481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33</xdr:col>
          <xdr:colOff>28575</xdr:colOff>
          <xdr:row>33</xdr:row>
          <xdr:rowOff>9525</xdr:rowOff>
        </xdr:to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A9466A33-10E3-4ABF-AEF6-6A9188B3A78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1 3-2 3-4 商品コンセプト'!$G$7" spid="_x0000_s5700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429000" y="5495925"/>
              <a:ext cx="2257425" cy="180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58616</xdr:colOff>
          <xdr:row>13</xdr:row>
          <xdr:rowOff>21979</xdr:rowOff>
        </xdr:from>
        <xdr:to>
          <xdr:col>24</xdr:col>
          <xdr:colOff>73270</xdr:colOff>
          <xdr:row>22</xdr:row>
          <xdr:rowOff>165717</xdr:rowOff>
        </xdr:to>
        <xdr:pic>
          <xdr:nvPicPr>
            <xdr:cNvPr id="35" name="図 34">
              <a:extLst>
                <a:ext uri="{FF2B5EF4-FFF2-40B4-BE49-F238E27FC236}">
                  <a16:creationId xmlns:a16="http://schemas.microsoft.com/office/drawing/2014/main" id="{066D68E1-4267-435C-9A62-E5E0C6BC78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 開発日程'!$B$3:$V$12" spid="_x0000_s791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616" y="2652344"/>
              <a:ext cx="4059116" cy="16604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152034</xdr:colOff>
          <xdr:row>4</xdr:row>
          <xdr:rowOff>115399</xdr:rowOff>
        </xdr:from>
        <xdr:to>
          <xdr:col>40</xdr:col>
          <xdr:colOff>14044</xdr:colOff>
          <xdr:row>12</xdr:row>
          <xdr:rowOff>11168</xdr:rowOff>
        </xdr:to>
        <xdr:pic>
          <xdr:nvPicPr>
            <xdr:cNvPr id="38" name="図 37">
              <a:extLst>
                <a:ext uri="{FF2B5EF4-FFF2-40B4-BE49-F238E27FC236}">
                  <a16:creationId xmlns:a16="http://schemas.microsoft.com/office/drawing/2014/main" id="{4C59C763-10A4-4FAF-91ED-83E41878AF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6 開発仕様'!$B$4:$I$8" spid="_x0000_s7912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2034" y="829774"/>
              <a:ext cx="6847010" cy="167376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161192</xdr:colOff>
          <xdr:row>50</xdr:row>
          <xdr:rowOff>58617</xdr:rowOff>
        </xdr:from>
        <xdr:to>
          <xdr:col>38</xdr:col>
          <xdr:colOff>26020</xdr:colOff>
          <xdr:row>61</xdr:row>
          <xdr:rowOff>95252</xdr:rowOff>
        </xdr:to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FB7ED339-F161-4769-BFC5-8D0EE64CE7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1 事業損益'!$C$1:$N$15" spid="_x0000_s7912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29711" y="8924194"/>
              <a:ext cx="6100040" cy="18903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174624</xdr:rowOff>
        </xdr:from>
        <xdr:to>
          <xdr:col>39</xdr:col>
          <xdr:colOff>132358</xdr:colOff>
          <xdr:row>22</xdr:row>
          <xdr:rowOff>55562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CEFAF41D-4008-443A-B317-6AA1230EE87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 開発日程'!$Y$14" spid="_x0000_s7912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365625" y="2841624"/>
              <a:ext cx="2577108" cy="145256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174624</xdr:rowOff>
        </xdr:from>
        <xdr:to>
          <xdr:col>39</xdr:col>
          <xdr:colOff>166687</xdr:colOff>
          <xdr:row>30</xdr:row>
          <xdr:rowOff>134938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70264A0E-CF4F-4C85-8506-407FA6AB65F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8 開発体制'!$B$3" spid="_x0000_s7912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4587874"/>
              <a:ext cx="6977062" cy="118268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33</xdr:row>
          <xdr:rowOff>0</xdr:rowOff>
        </xdr:from>
        <xdr:to>
          <xdr:col>39</xdr:col>
          <xdr:colOff>106912</xdr:colOff>
          <xdr:row>41</xdr:row>
          <xdr:rowOff>142875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5B0CB00B-4CA7-4828-9E99-28341983C51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9-2設備投資計画'!$B$4:$G$9" spid="_x0000_s7912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492500" y="6159500"/>
              <a:ext cx="3424787" cy="1539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39687</xdr:colOff>
          <xdr:row>32</xdr:row>
          <xdr:rowOff>166687</xdr:rowOff>
        </xdr:from>
        <xdr:to>
          <xdr:col>19</xdr:col>
          <xdr:colOff>150812</xdr:colOff>
          <xdr:row>41</xdr:row>
          <xdr:rowOff>150813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55B4E713-B3E8-4026-A63B-33A587A9A8C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9-1資金計画'!$B$3:$H$10" spid="_x0000_s7912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9687" y="6151562"/>
              <a:ext cx="3429000" cy="15557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277814</xdr:colOff>
      <xdr:row>5</xdr:row>
      <xdr:rowOff>47625</xdr:rowOff>
    </xdr:from>
    <xdr:to>
      <xdr:col>1</xdr:col>
      <xdr:colOff>944564</xdr:colOff>
      <xdr:row>7</xdr:row>
      <xdr:rowOff>15875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9025CD7-8BF3-4D53-A98F-9DA222235176}"/>
            </a:ext>
          </a:extLst>
        </xdr:cNvPr>
        <xdr:cNvSpPr/>
      </xdr:nvSpPr>
      <xdr:spPr>
        <a:xfrm>
          <a:off x="960439" y="1071563"/>
          <a:ext cx="666750" cy="317500"/>
        </a:xfrm>
        <a:prstGeom prst="wedgeRoundRectCallout">
          <a:avLst>
            <a:gd name="adj1" fmla="val 43131"/>
            <a:gd name="adj2" fmla="val -1100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入力</a:t>
          </a:r>
        </a:p>
      </xdr:txBody>
    </xdr:sp>
    <xdr:clientData/>
  </xdr:twoCellAnchor>
  <xdr:twoCellAnchor>
    <xdr:from>
      <xdr:col>3</xdr:col>
      <xdr:colOff>579437</xdr:colOff>
      <xdr:row>7</xdr:row>
      <xdr:rowOff>65087</xdr:rowOff>
    </xdr:from>
    <xdr:to>
      <xdr:col>3</xdr:col>
      <xdr:colOff>1414464</xdr:colOff>
      <xdr:row>9</xdr:row>
      <xdr:rowOff>25400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0BA1BC8-8DE5-423F-A35D-061F3BD95523}"/>
            </a:ext>
          </a:extLst>
        </xdr:cNvPr>
        <xdr:cNvSpPr/>
      </xdr:nvSpPr>
      <xdr:spPr>
        <a:xfrm>
          <a:off x="4214812" y="1438275"/>
          <a:ext cx="835027" cy="317500"/>
        </a:xfrm>
        <a:prstGeom prst="wedgeRoundRectCallout">
          <a:avLst>
            <a:gd name="adj1" fmla="val 43131"/>
            <a:gd name="adj2" fmla="val -1100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自動計算</a:t>
          </a:r>
        </a:p>
      </xdr:txBody>
    </xdr:sp>
    <xdr:clientData/>
  </xdr:twoCellAnchor>
  <xdr:twoCellAnchor>
    <xdr:from>
      <xdr:col>3</xdr:col>
      <xdr:colOff>301624</xdr:colOff>
      <xdr:row>4</xdr:row>
      <xdr:rowOff>111125</xdr:rowOff>
    </xdr:from>
    <xdr:to>
      <xdr:col>3</xdr:col>
      <xdr:colOff>809625</xdr:colOff>
      <xdr:row>5</xdr:row>
      <xdr:rowOff>134937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182EBECF-D126-4937-B12C-1D8012E284D0}"/>
            </a:ext>
          </a:extLst>
        </xdr:cNvPr>
        <xdr:cNvSpPr/>
      </xdr:nvSpPr>
      <xdr:spPr>
        <a:xfrm>
          <a:off x="3936999" y="960438"/>
          <a:ext cx="508001" cy="198437"/>
        </a:xfrm>
        <a:prstGeom prst="wedgeRoundRectCallout">
          <a:avLst>
            <a:gd name="adj1" fmla="val 40969"/>
            <a:gd name="adj2" fmla="val -910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入力</a:t>
          </a:r>
        </a:p>
      </xdr:txBody>
    </xdr:sp>
    <xdr:clientData/>
  </xdr:twoCellAnchor>
  <xdr:twoCellAnchor>
    <xdr:from>
      <xdr:col>4</xdr:col>
      <xdr:colOff>382588</xdr:colOff>
      <xdr:row>4</xdr:row>
      <xdr:rowOff>136525</xdr:rowOff>
    </xdr:from>
    <xdr:to>
      <xdr:col>4</xdr:col>
      <xdr:colOff>889001</xdr:colOff>
      <xdr:row>5</xdr:row>
      <xdr:rowOff>150812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35BB406-63B1-44B2-9DF8-1930D6A0C80B}"/>
            </a:ext>
          </a:extLst>
        </xdr:cNvPr>
        <xdr:cNvSpPr/>
      </xdr:nvSpPr>
      <xdr:spPr>
        <a:xfrm>
          <a:off x="5494338" y="985838"/>
          <a:ext cx="506413" cy="188912"/>
        </a:xfrm>
        <a:prstGeom prst="wedgeRoundRectCallout">
          <a:avLst>
            <a:gd name="adj1" fmla="val 30928"/>
            <a:gd name="adj2" fmla="val -10597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記入</a:t>
          </a:r>
        </a:p>
      </xdr:txBody>
    </xdr:sp>
    <xdr:clientData/>
  </xdr:twoCellAnchor>
  <xdr:twoCellAnchor>
    <xdr:from>
      <xdr:col>7</xdr:col>
      <xdr:colOff>47625</xdr:colOff>
      <xdr:row>4</xdr:row>
      <xdr:rowOff>15875</xdr:rowOff>
    </xdr:from>
    <xdr:to>
      <xdr:col>7</xdr:col>
      <xdr:colOff>357188</xdr:colOff>
      <xdr:row>8</xdr:row>
      <xdr:rowOff>150812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4B4CBA30-103C-4551-92B9-80C015D6A712}"/>
            </a:ext>
          </a:extLst>
        </xdr:cNvPr>
        <xdr:cNvSpPr/>
      </xdr:nvSpPr>
      <xdr:spPr>
        <a:xfrm>
          <a:off x="8001000" y="865188"/>
          <a:ext cx="309563" cy="8334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484188</xdr:colOff>
      <xdr:row>5</xdr:row>
      <xdr:rowOff>111125</xdr:rowOff>
    </xdr:from>
    <xdr:to>
      <xdr:col>8</xdr:col>
      <xdr:colOff>182563</xdr:colOff>
      <xdr:row>7</xdr:row>
      <xdr:rowOff>79375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043CC3A-A455-4D51-BF25-AB74FD1DA328}"/>
            </a:ext>
          </a:extLst>
        </xdr:cNvPr>
        <xdr:cNvSpPr/>
      </xdr:nvSpPr>
      <xdr:spPr>
        <a:xfrm>
          <a:off x="8437563" y="1135063"/>
          <a:ext cx="571500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3</xdr:col>
      <xdr:colOff>79376</xdr:colOff>
      <xdr:row>12</xdr:row>
      <xdr:rowOff>15875</xdr:rowOff>
    </xdr:from>
    <xdr:to>
      <xdr:col>3</xdr:col>
      <xdr:colOff>406402</xdr:colOff>
      <xdr:row>16</xdr:row>
      <xdr:rowOff>17462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45B8EF4D-6029-4112-B5DC-24D4D3ECAE2B}"/>
            </a:ext>
          </a:extLst>
        </xdr:cNvPr>
        <xdr:cNvSpPr/>
      </xdr:nvSpPr>
      <xdr:spPr>
        <a:xfrm>
          <a:off x="3714751" y="2270125"/>
          <a:ext cx="327026" cy="70008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469901</xdr:colOff>
      <xdr:row>13</xdr:row>
      <xdr:rowOff>41275</xdr:rowOff>
    </xdr:from>
    <xdr:to>
      <xdr:col>3</xdr:col>
      <xdr:colOff>1041401</xdr:colOff>
      <xdr:row>15</xdr:row>
      <xdr:rowOff>9525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7C7C96C4-F0B2-4943-BEE7-366A6F7FA83F}"/>
            </a:ext>
          </a:extLst>
        </xdr:cNvPr>
        <xdr:cNvSpPr/>
      </xdr:nvSpPr>
      <xdr:spPr>
        <a:xfrm>
          <a:off x="4105276" y="2470150"/>
          <a:ext cx="571500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8</xdr:col>
      <xdr:colOff>49212</xdr:colOff>
      <xdr:row>12</xdr:row>
      <xdr:rowOff>1588</xdr:rowOff>
    </xdr:from>
    <xdr:to>
      <xdr:col>8</xdr:col>
      <xdr:colOff>358775</xdr:colOff>
      <xdr:row>17</xdr:row>
      <xdr:rowOff>166688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4BB46659-DFEE-4E12-9104-ACFAD97A4E0C}"/>
            </a:ext>
          </a:extLst>
        </xdr:cNvPr>
        <xdr:cNvSpPr/>
      </xdr:nvSpPr>
      <xdr:spPr>
        <a:xfrm>
          <a:off x="8875712" y="2255838"/>
          <a:ext cx="309563" cy="1038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461962</xdr:colOff>
      <xdr:row>14</xdr:row>
      <xdr:rowOff>1588</xdr:rowOff>
    </xdr:from>
    <xdr:to>
      <xdr:col>9</xdr:col>
      <xdr:colOff>611187</xdr:colOff>
      <xdr:row>15</xdr:row>
      <xdr:rowOff>144463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383E5462-F901-4875-BD34-653F1025F3E4}"/>
            </a:ext>
          </a:extLst>
        </xdr:cNvPr>
        <xdr:cNvSpPr/>
      </xdr:nvSpPr>
      <xdr:spPr>
        <a:xfrm>
          <a:off x="9288462" y="2605088"/>
          <a:ext cx="831850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自動計算</a:t>
          </a:r>
        </a:p>
      </xdr:txBody>
    </xdr:sp>
    <xdr:clientData/>
  </xdr:twoCellAnchor>
  <xdr:twoCellAnchor>
    <xdr:from>
      <xdr:col>5</xdr:col>
      <xdr:colOff>428625</xdr:colOff>
      <xdr:row>12</xdr:row>
      <xdr:rowOff>15875</xdr:rowOff>
    </xdr:from>
    <xdr:to>
      <xdr:col>6</xdr:col>
      <xdr:colOff>15875</xdr:colOff>
      <xdr:row>15</xdr:row>
      <xdr:rowOff>158750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B56B9A31-7722-4DFC-9FD3-9F2F16E8D370}"/>
            </a:ext>
          </a:extLst>
        </xdr:cNvPr>
        <xdr:cNvSpPr/>
      </xdr:nvSpPr>
      <xdr:spPr>
        <a:xfrm>
          <a:off x="7016750" y="2270125"/>
          <a:ext cx="269875" cy="6667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1273176</xdr:colOff>
      <xdr:row>12</xdr:row>
      <xdr:rowOff>169863</xdr:rowOff>
    </xdr:from>
    <xdr:to>
      <xdr:col>5</xdr:col>
      <xdr:colOff>368301</xdr:colOff>
      <xdr:row>14</xdr:row>
      <xdr:rowOff>138113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AAFCE698-3CB3-4E5D-BE2C-F4D2ABFEB583}"/>
            </a:ext>
          </a:extLst>
        </xdr:cNvPr>
        <xdr:cNvSpPr/>
      </xdr:nvSpPr>
      <xdr:spPr>
        <a:xfrm>
          <a:off x="6384926" y="2424113"/>
          <a:ext cx="571500" cy="317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</xdr:col>
      <xdr:colOff>303213</xdr:colOff>
      <xdr:row>6</xdr:row>
      <xdr:rowOff>3175</xdr:rowOff>
    </xdr:from>
    <xdr:to>
      <xdr:col>2</xdr:col>
      <xdr:colOff>1138240</xdr:colOff>
      <xdr:row>7</xdr:row>
      <xdr:rowOff>146050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4034A3FE-DB69-4C05-B307-1CADDC48B26C}"/>
            </a:ext>
          </a:extLst>
        </xdr:cNvPr>
        <xdr:cNvSpPr/>
      </xdr:nvSpPr>
      <xdr:spPr>
        <a:xfrm>
          <a:off x="2462213" y="1201738"/>
          <a:ext cx="835027" cy="317500"/>
        </a:xfrm>
        <a:prstGeom prst="wedgeRoundRectCallout">
          <a:avLst>
            <a:gd name="adj1" fmla="val 52637"/>
            <a:gd name="adj2" fmla="val -1575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自動計算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51706</xdr:colOff>
      <xdr:row>14</xdr:row>
      <xdr:rowOff>114299</xdr:rowOff>
    </xdr:from>
    <xdr:to>
      <xdr:col>13</xdr:col>
      <xdr:colOff>1238250</xdr:colOff>
      <xdr:row>42</xdr:row>
      <xdr:rowOff>27214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28576</xdr:rowOff>
    </xdr:from>
    <xdr:to>
      <xdr:col>5</xdr:col>
      <xdr:colOff>400049</xdr:colOff>
      <xdr:row>10</xdr:row>
      <xdr:rowOff>19053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A09EBA6-60FA-411E-A0B3-A0A687CC103B}"/>
            </a:ext>
          </a:extLst>
        </xdr:cNvPr>
        <xdr:cNvSpPr/>
      </xdr:nvSpPr>
      <xdr:spPr>
        <a:xfrm rot="5400000">
          <a:off x="3895723" y="514353"/>
          <a:ext cx="314327" cy="45243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1971675</xdr:colOff>
      <xdr:row>10</xdr:row>
      <xdr:rowOff>9525</xdr:rowOff>
    </xdr:from>
    <xdr:to>
      <xdr:col>3</xdr:col>
      <xdr:colOff>619125</xdr:colOff>
      <xdr:row>11</xdr:row>
      <xdr:rowOff>38100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C75A902-9C8F-4612-A28A-7F3583A621C9}"/>
            </a:ext>
          </a:extLst>
        </xdr:cNvPr>
        <xdr:cNvSpPr/>
      </xdr:nvSpPr>
      <xdr:spPr>
        <a:xfrm>
          <a:off x="3743325" y="2924175"/>
          <a:ext cx="62865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10</xdr:col>
      <xdr:colOff>295275</xdr:colOff>
      <xdr:row>4</xdr:row>
      <xdr:rowOff>47625</xdr:rowOff>
    </xdr:from>
    <xdr:to>
      <xdr:col>10</xdr:col>
      <xdr:colOff>523875</xdr:colOff>
      <xdr:row>14</xdr:row>
      <xdr:rowOff>190500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ED49E59B-6C30-4335-B16F-FB27EF36C9FF}"/>
            </a:ext>
          </a:extLst>
        </xdr:cNvPr>
        <xdr:cNvSpPr/>
      </xdr:nvSpPr>
      <xdr:spPr>
        <a:xfrm>
          <a:off x="9534525" y="914400"/>
          <a:ext cx="228600" cy="34861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123825</xdr:colOff>
      <xdr:row>8</xdr:row>
      <xdr:rowOff>171450</xdr:rowOff>
    </xdr:from>
    <xdr:to>
      <xdr:col>10</xdr:col>
      <xdr:colOff>276225</xdr:colOff>
      <xdr:row>9</xdr:row>
      <xdr:rowOff>133350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E15A013-75A5-4F9B-BB98-7F858C420F0F}"/>
            </a:ext>
          </a:extLst>
        </xdr:cNvPr>
        <xdr:cNvSpPr/>
      </xdr:nvSpPr>
      <xdr:spPr>
        <a:xfrm>
          <a:off x="8677275" y="2419350"/>
          <a:ext cx="838200" cy="304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4</xdr:row>
      <xdr:rowOff>0</xdr:rowOff>
    </xdr:from>
    <xdr:to>
      <xdr:col>14</xdr:col>
      <xdr:colOff>508000</xdr:colOff>
      <xdr:row>6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3A2EEFB-6842-4459-AC5B-A43119A91DAD}"/>
            </a:ext>
          </a:extLst>
        </xdr:cNvPr>
        <xdr:cNvSpPr/>
      </xdr:nvSpPr>
      <xdr:spPr>
        <a:xfrm>
          <a:off x="15065375" y="2032000"/>
          <a:ext cx="460375" cy="1206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650874</xdr:colOff>
      <xdr:row>4</xdr:row>
      <xdr:rowOff>127000</xdr:rowOff>
    </xdr:from>
    <xdr:to>
      <xdr:col>17</xdr:col>
      <xdr:colOff>269874</xdr:colOff>
      <xdr:row>5</xdr:row>
      <xdr:rowOff>444500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34EACBA-71AC-4E4B-A537-D98E91910834}"/>
            </a:ext>
          </a:extLst>
        </xdr:cNvPr>
        <xdr:cNvSpPr/>
      </xdr:nvSpPr>
      <xdr:spPr>
        <a:xfrm>
          <a:off x="15668624" y="2159000"/>
          <a:ext cx="1666875" cy="920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自動入力 </a:t>
          </a:r>
          <a:r>
            <a:rPr kumimoji="1" lang="en-US" altLang="ja-JP" sz="1800"/>
            <a:t>from3-3</a:t>
          </a:r>
          <a:endParaRPr kumimoji="1" lang="ja-JP" altLang="en-US" sz="1800"/>
        </a:p>
      </xdr:txBody>
    </xdr:sp>
    <xdr:clientData/>
  </xdr:twoCellAnchor>
  <xdr:twoCellAnchor>
    <xdr:from>
      <xdr:col>14</xdr:col>
      <xdr:colOff>95250</xdr:colOff>
      <xdr:row>6</xdr:row>
      <xdr:rowOff>571500</xdr:rowOff>
    </xdr:from>
    <xdr:to>
      <xdr:col>14</xdr:col>
      <xdr:colOff>581025</xdr:colOff>
      <xdr:row>7</xdr:row>
      <xdr:rowOff>565150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E475ACD3-E26B-4A33-83B0-DEEE2AF9D868}"/>
            </a:ext>
          </a:extLst>
        </xdr:cNvPr>
        <xdr:cNvSpPr/>
      </xdr:nvSpPr>
      <xdr:spPr>
        <a:xfrm>
          <a:off x="15113000" y="3810000"/>
          <a:ext cx="485775" cy="59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676274</xdr:colOff>
      <xdr:row>6</xdr:row>
      <xdr:rowOff>358775</xdr:rowOff>
    </xdr:from>
    <xdr:to>
      <xdr:col>17</xdr:col>
      <xdr:colOff>295274</xdr:colOff>
      <xdr:row>8</xdr:row>
      <xdr:rowOff>73025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D3FAFB72-6F5C-4E40-87D5-44336B642583}"/>
            </a:ext>
          </a:extLst>
        </xdr:cNvPr>
        <xdr:cNvSpPr/>
      </xdr:nvSpPr>
      <xdr:spPr>
        <a:xfrm>
          <a:off x="15694024" y="3597275"/>
          <a:ext cx="1666875" cy="920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自動入力 </a:t>
          </a:r>
          <a:r>
            <a:rPr kumimoji="1" lang="en-US" altLang="ja-JP" sz="1800"/>
            <a:t>from3-3</a:t>
          </a:r>
          <a:endParaRPr kumimoji="1" lang="ja-JP" altLang="en-US" sz="1800"/>
        </a:p>
      </xdr:txBody>
    </xdr:sp>
    <xdr:clientData/>
  </xdr:twoCellAnchor>
  <xdr:twoCellAnchor>
    <xdr:from>
      <xdr:col>14</xdr:col>
      <xdr:colOff>88900</xdr:colOff>
      <xdr:row>9</xdr:row>
      <xdr:rowOff>9525</xdr:rowOff>
    </xdr:from>
    <xdr:to>
      <xdr:col>14</xdr:col>
      <xdr:colOff>574675</xdr:colOff>
      <xdr:row>10</xdr:row>
      <xdr:rowOff>3175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671FA8D-7D2E-4BC3-8320-C2869E5CE506}"/>
            </a:ext>
          </a:extLst>
        </xdr:cNvPr>
        <xdr:cNvSpPr/>
      </xdr:nvSpPr>
      <xdr:spPr>
        <a:xfrm>
          <a:off x="15106650" y="5057775"/>
          <a:ext cx="485775" cy="596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9524</xdr:colOff>
      <xdr:row>8</xdr:row>
      <xdr:rowOff>374650</xdr:rowOff>
    </xdr:from>
    <xdr:to>
      <xdr:col>17</xdr:col>
      <xdr:colOff>571500</xdr:colOff>
      <xdr:row>10</xdr:row>
      <xdr:rowOff>88900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16190A9-4F82-4A19-B6D4-B969679DD334}"/>
            </a:ext>
          </a:extLst>
        </xdr:cNvPr>
        <xdr:cNvSpPr/>
      </xdr:nvSpPr>
      <xdr:spPr>
        <a:xfrm>
          <a:off x="15709899" y="4819650"/>
          <a:ext cx="1927226" cy="920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入力</a:t>
          </a:r>
          <a:r>
            <a:rPr kumimoji="1" lang="ja-JP" altLang="en-US" sz="1400"/>
            <a:t>（ここでは</a:t>
          </a:r>
          <a:r>
            <a:rPr kumimoji="1" lang="en-US" altLang="ja-JP" sz="1400"/>
            <a:t>%)</a:t>
          </a:r>
        </a:p>
        <a:p>
          <a:pPr algn="ctr"/>
          <a:r>
            <a:rPr kumimoji="1" lang="ja-JP" altLang="en-US" sz="1600"/>
            <a:t> </a:t>
          </a:r>
          <a:r>
            <a:rPr kumimoji="1" lang="en-US" altLang="ja-JP" sz="1600"/>
            <a:t>from</a:t>
          </a:r>
          <a:r>
            <a:rPr kumimoji="1" lang="ja-JP" altLang="en-US" sz="1600"/>
            <a:t>　</a:t>
          </a:r>
          <a:r>
            <a:rPr kumimoji="1" lang="ja-JP" altLang="en-US" sz="1100"/>
            <a:t>決算書など</a:t>
          </a:r>
          <a:endParaRPr kumimoji="1" lang="ja-JP" altLang="en-US" sz="16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5</xdr:row>
      <xdr:rowOff>9525</xdr:rowOff>
    </xdr:from>
    <xdr:to>
      <xdr:col>14</xdr:col>
      <xdr:colOff>314325</xdr:colOff>
      <xdr:row>7</xdr:row>
      <xdr:rowOff>209550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BC07966-56A5-4139-AD83-783500BB3020}"/>
            </a:ext>
          </a:extLst>
        </xdr:cNvPr>
        <xdr:cNvSpPr/>
      </xdr:nvSpPr>
      <xdr:spPr>
        <a:xfrm>
          <a:off x="10467975" y="1133475"/>
          <a:ext cx="276225" cy="638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57385</xdr:colOff>
          <xdr:row>56</xdr:row>
          <xdr:rowOff>10468</xdr:rowOff>
        </xdr:from>
        <xdr:to>
          <xdr:col>32</xdr:col>
          <xdr:colOff>124559</xdr:colOff>
          <xdr:row>64</xdr:row>
          <xdr:rowOff>129631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8CAD569-974F-4950-A81B-F528996334B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 売上計画(簡易版）'!$C$2:$N$12" spid="_x0000_s550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31462" y="9601410"/>
              <a:ext cx="4785712" cy="146731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80596</xdr:colOff>
          <xdr:row>15</xdr:row>
          <xdr:rowOff>139213</xdr:rowOff>
        </xdr:from>
        <xdr:to>
          <xdr:col>39</xdr:col>
          <xdr:colOff>102577</xdr:colOff>
          <xdr:row>21</xdr:row>
          <xdr:rowOff>132018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71857CA-D54B-4830-BA62-5F784E291B1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-2 競合状況（比較表）'!$B$2:$G$5" spid="_x0000_s5500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76904" y="2681655"/>
              <a:ext cx="3897923" cy="10039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14654</xdr:colOff>
          <xdr:row>35</xdr:row>
          <xdr:rowOff>65945</xdr:rowOff>
        </xdr:from>
        <xdr:to>
          <xdr:col>39</xdr:col>
          <xdr:colOff>145336</xdr:colOff>
          <xdr:row>44</xdr:row>
          <xdr:rowOff>102578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647E06B1-6288-4C7C-B9EA-F8F8D6B30FF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6 商品ロードマップ'!$B$4:$D$18" spid="_x0000_s5500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385039" y="5978772"/>
              <a:ext cx="3332547" cy="15533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32</xdr:row>
          <xdr:rowOff>19052</xdr:rowOff>
        </xdr:from>
        <xdr:to>
          <xdr:col>20</xdr:col>
          <xdr:colOff>7327</xdr:colOff>
          <xdr:row>33</xdr:row>
          <xdr:rowOff>132009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5B3DAFE8-7AC3-4F54-AE47-0953B7105B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3 販売価格 卸価格 目標原価 販売台数'!$B$3:$E$4" spid="_x0000_s5500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" y="5426321"/>
              <a:ext cx="3377711" cy="2814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6105</xdr:rowOff>
        </xdr:from>
        <xdr:to>
          <xdr:col>32</xdr:col>
          <xdr:colOff>92198</xdr:colOff>
          <xdr:row>7</xdr:row>
          <xdr:rowOff>40298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7252CD1F-A29E-4435-AEBC-7CC74BD102C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 開発の背景 目的'!$B$2" spid="_x0000_s5500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94836"/>
              <a:ext cx="5484813" cy="539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</xdr:rowOff>
        </xdr:from>
        <xdr:to>
          <xdr:col>40</xdr:col>
          <xdr:colOff>37856</xdr:colOff>
          <xdr:row>14</xdr:row>
          <xdr:rowOff>78155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35D22717-6991-43A1-B4B0-F13625358B5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-1 市場規模'!$B$4" spid="_x0000_s5500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0" y="1531328"/>
              <a:ext cx="6778625" cy="92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16</xdr:row>
          <xdr:rowOff>0</xdr:rowOff>
        </xdr:from>
        <xdr:to>
          <xdr:col>16</xdr:col>
          <xdr:colOff>65943</xdr:colOff>
          <xdr:row>21</xdr:row>
          <xdr:rowOff>30529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C8A7369-C232-4623-9C4F-1DE38F95C2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-2 競合状況'!$B$3" spid="_x0000_s5500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" y="2710962"/>
              <a:ext cx="2762250" cy="873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6105</xdr:rowOff>
        </xdr:from>
        <xdr:to>
          <xdr:col>38</xdr:col>
          <xdr:colOff>97082</xdr:colOff>
          <xdr:row>27</xdr:row>
          <xdr:rowOff>24422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C48CBA10-BCB5-4F0B-859D-7A4A13E094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1 3-2 3-4 商品コンセプト'!$B$4:$E$6" spid="_x0000_s55008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4065220"/>
              <a:ext cx="6500813" cy="523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13</xdr:col>
          <xdr:colOff>55563</xdr:colOff>
          <xdr:row>30</xdr:row>
          <xdr:rowOff>6106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FC70C489-5279-45B3-B182-635A512BEB5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1 3-2 3-4 商品コンセプト'!$G$4" spid="_x0000_s5500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0" y="4901712"/>
              <a:ext cx="2246313" cy="174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35</xdr:row>
          <xdr:rowOff>6105</xdr:rowOff>
        </xdr:from>
        <xdr:to>
          <xdr:col>19</xdr:col>
          <xdr:colOff>153867</xdr:colOff>
          <xdr:row>44</xdr:row>
          <xdr:rowOff>161192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6B5CCD74-B781-4430-A834-7AEC4E67F58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5 SWOT分析'!$B$4:$C$13" spid="_x0000_s55010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2" y="5918932"/>
              <a:ext cx="3355730" cy="1671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</xdr:rowOff>
        </xdr:from>
        <xdr:to>
          <xdr:col>39</xdr:col>
          <xdr:colOff>117231</xdr:colOff>
          <xdr:row>52</xdr:row>
          <xdr:rowOff>76358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637AECD-5ACE-4C68-A31E-3C6BBB6619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４販売戦略'!$B$6" spid="_x0000_s55011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0" y="8491905"/>
              <a:ext cx="6689481" cy="41339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53</xdr:row>
          <xdr:rowOff>0</xdr:rowOff>
        </xdr:from>
        <xdr:to>
          <xdr:col>39</xdr:col>
          <xdr:colOff>124559</xdr:colOff>
          <xdr:row>55</xdr:row>
          <xdr:rowOff>11460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6B75ECAC-DE41-4402-9AA4-DC56138056E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４販売戦略'!$B$8" spid="_x0000_s55012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1" y="8997462"/>
              <a:ext cx="6696808" cy="4364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47</xdr:row>
          <xdr:rowOff>2</xdr:rowOff>
        </xdr:from>
        <xdr:to>
          <xdr:col>39</xdr:col>
          <xdr:colOff>146539</xdr:colOff>
          <xdr:row>49</xdr:row>
          <xdr:rowOff>79725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107C774E-7D6A-4151-A754-7D5CDC5F700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４販売戦略'!$B$4" spid="_x0000_s55013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1" y="7935060"/>
              <a:ext cx="6718788" cy="468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33</xdr:col>
          <xdr:colOff>55563</xdr:colOff>
          <xdr:row>33</xdr:row>
          <xdr:rowOff>6106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7F0A8C4A-5B0A-4327-9CE8-DD941B47468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-1 3-2 3-4 商品コンセプト'!$G$7" spid="_x0000_s5501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370385" y="5407269"/>
              <a:ext cx="2246313" cy="174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25</xdr:col>
      <xdr:colOff>43962</xdr:colOff>
      <xdr:row>2</xdr:row>
      <xdr:rowOff>51289</xdr:rowOff>
    </xdr:from>
    <xdr:to>
      <xdr:col>38</xdr:col>
      <xdr:colOff>139212</xdr:colOff>
      <xdr:row>3</xdr:row>
      <xdr:rowOff>139212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6353F9D7-49F5-446D-AAB2-B6F03FDEBBF3}"/>
            </a:ext>
          </a:extLst>
        </xdr:cNvPr>
        <xdr:cNvSpPr/>
      </xdr:nvSpPr>
      <xdr:spPr>
        <a:xfrm>
          <a:off x="4330212" y="403714"/>
          <a:ext cx="2324100" cy="259373"/>
        </a:xfrm>
        <a:prstGeom prst="wedgeRectCallout">
          <a:avLst>
            <a:gd name="adj1" fmla="val -31089"/>
            <a:gd name="adj2" fmla="val 1110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簡易にわかりやすく記入</a:t>
          </a:r>
        </a:p>
      </xdr:txBody>
    </xdr:sp>
    <xdr:clientData/>
  </xdr:twoCellAnchor>
  <xdr:twoCellAnchor>
    <xdr:from>
      <xdr:col>25</xdr:col>
      <xdr:colOff>101112</xdr:colOff>
      <xdr:row>7</xdr:row>
      <xdr:rowOff>123093</xdr:rowOff>
    </xdr:from>
    <xdr:to>
      <xdr:col>39</xdr:col>
      <xdr:colOff>27843</xdr:colOff>
      <xdr:row>9</xdr:row>
      <xdr:rowOff>42497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8C99BBE4-5570-4C94-A172-23DDE4FA137C}"/>
            </a:ext>
          </a:extLst>
        </xdr:cNvPr>
        <xdr:cNvSpPr/>
      </xdr:nvSpPr>
      <xdr:spPr>
        <a:xfrm>
          <a:off x="4387362" y="1332768"/>
          <a:ext cx="2327031" cy="262304"/>
        </a:xfrm>
        <a:prstGeom prst="wedgeRectCallout">
          <a:avLst>
            <a:gd name="adj1" fmla="val -31089"/>
            <a:gd name="adj2" fmla="val 1110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定量的な数字を含め、記入する事</a:t>
          </a:r>
        </a:p>
      </xdr:txBody>
    </xdr:sp>
    <xdr:clientData/>
  </xdr:twoCellAnchor>
  <xdr:twoCellAnchor>
    <xdr:from>
      <xdr:col>25</xdr:col>
      <xdr:colOff>4397</xdr:colOff>
      <xdr:row>13</xdr:row>
      <xdr:rowOff>26377</xdr:rowOff>
    </xdr:from>
    <xdr:to>
      <xdr:col>38</xdr:col>
      <xdr:colOff>99647</xdr:colOff>
      <xdr:row>14</xdr:row>
      <xdr:rowOff>114301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09F7800A-943D-494A-A51A-C3AF7865D388}"/>
            </a:ext>
          </a:extLst>
        </xdr:cNvPr>
        <xdr:cNvSpPr/>
      </xdr:nvSpPr>
      <xdr:spPr>
        <a:xfrm>
          <a:off x="4290647" y="2264752"/>
          <a:ext cx="2324100" cy="259374"/>
        </a:xfrm>
        <a:prstGeom prst="wedgeRectCallout">
          <a:avLst>
            <a:gd name="adj1" fmla="val -31089"/>
            <a:gd name="adj2" fmla="val 1110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分かる範囲で、シェア、特徴を記入</a:t>
          </a:r>
        </a:p>
      </xdr:txBody>
    </xdr:sp>
    <xdr:clientData/>
  </xdr:twoCellAnchor>
  <xdr:twoCellAnchor>
    <xdr:from>
      <xdr:col>24</xdr:col>
      <xdr:colOff>32239</xdr:colOff>
      <xdr:row>22</xdr:row>
      <xdr:rowOff>76200</xdr:rowOff>
    </xdr:from>
    <xdr:to>
      <xdr:col>39</xdr:col>
      <xdr:colOff>36635</xdr:colOff>
      <xdr:row>23</xdr:row>
      <xdr:rowOff>164124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CA65F578-FCD3-498C-BFC2-3979F463D554}"/>
            </a:ext>
          </a:extLst>
        </xdr:cNvPr>
        <xdr:cNvSpPr/>
      </xdr:nvSpPr>
      <xdr:spPr>
        <a:xfrm>
          <a:off x="4076701" y="3798277"/>
          <a:ext cx="2532184" cy="256443"/>
        </a:xfrm>
        <a:prstGeom prst="wedgeRectCallout">
          <a:avLst>
            <a:gd name="adj1" fmla="val -31089"/>
            <a:gd name="adj2" fmla="val 1110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Target</a:t>
          </a:r>
          <a:r>
            <a:rPr kumimoji="1" lang="ja-JP" altLang="en-US" sz="1100"/>
            <a:t>顧客に響くように分かりやすく</a:t>
          </a:r>
        </a:p>
      </xdr:txBody>
    </xdr:sp>
    <xdr:clientData/>
  </xdr:twoCellAnchor>
  <xdr:twoCellAnchor>
    <xdr:from>
      <xdr:col>15</xdr:col>
      <xdr:colOff>111370</xdr:colOff>
      <xdr:row>28</xdr:row>
      <xdr:rowOff>82062</xdr:rowOff>
    </xdr:from>
    <xdr:to>
      <xdr:col>30</xdr:col>
      <xdr:colOff>115765</xdr:colOff>
      <xdr:row>30</xdr:row>
      <xdr:rowOff>1466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2BA0FFD3-52BA-42C8-874A-7D2B9585B615}"/>
            </a:ext>
          </a:extLst>
        </xdr:cNvPr>
        <xdr:cNvSpPr/>
      </xdr:nvSpPr>
      <xdr:spPr>
        <a:xfrm>
          <a:off x="2639158" y="4815254"/>
          <a:ext cx="2532184" cy="256443"/>
        </a:xfrm>
        <a:prstGeom prst="wedgeRectCallout">
          <a:avLst>
            <a:gd name="adj1" fmla="val -71599"/>
            <a:gd name="adj2" fmla="val 367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特徴を明示</a:t>
          </a:r>
        </a:p>
      </xdr:txBody>
    </xdr:sp>
    <xdr:clientData/>
  </xdr:twoCellAnchor>
  <xdr:twoCellAnchor>
    <xdr:from>
      <xdr:col>6</xdr:col>
      <xdr:colOff>51289</xdr:colOff>
      <xdr:row>38</xdr:row>
      <xdr:rowOff>7326</xdr:rowOff>
    </xdr:from>
    <xdr:to>
      <xdr:col>13</xdr:col>
      <xdr:colOff>36635</xdr:colOff>
      <xdr:row>40</xdr:row>
      <xdr:rowOff>43961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BD5A5C5F-AD6A-489C-BB16-EBF53DF31B2E}"/>
            </a:ext>
          </a:extLst>
        </xdr:cNvPr>
        <xdr:cNvSpPr/>
      </xdr:nvSpPr>
      <xdr:spPr>
        <a:xfrm>
          <a:off x="1062404" y="6425711"/>
          <a:ext cx="1164981" cy="37367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商品毎に分析</a:t>
          </a:r>
        </a:p>
      </xdr:txBody>
    </xdr:sp>
    <xdr:clientData/>
  </xdr:twoCellAnchor>
  <xdr:twoCellAnchor>
    <xdr:from>
      <xdr:col>23</xdr:col>
      <xdr:colOff>7328</xdr:colOff>
      <xdr:row>30</xdr:row>
      <xdr:rowOff>21981</xdr:rowOff>
    </xdr:from>
    <xdr:to>
      <xdr:col>38</xdr:col>
      <xdr:colOff>11723</xdr:colOff>
      <xdr:row>31</xdr:row>
      <xdr:rowOff>109905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969AE9A0-F125-4954-B47B-4349F18B7816}"/>
            </a:ext>
          </a:extLst>
        </xdr:cNvPr>
        <xdr:cNvSpPr/>
      </xdr:nvSpPr>
      <xdr:spPr>
        <a:xfrm>
          <a:off x="3883270" y="5092212"/>
          <a:ext cx="2532184" cy="256443"/>
        </a:xfrm>
        <a:prstGeom prst="wedgeRectCallout">
          <a:avLst>
            <a:gd name="adj1" fmla="val -73335"/>
            <a:gd name="adj2" fmla="val 8535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別紙参照</a:t>
          </a:r>
        </a:p>
      </xdr:txBody>
    </xdr:sp>
    <xdr:clientData/>
  </xdr:twoCellAnchor>
  <xdr:twoCellAnchor>
    <xdr:from>
      <xdr:col>29</xdr:col>
      <xdr:colOff>145073</xdr:colOff>
      <xdr:row>36</xdr:row>
      <xdr:rowOff>123092</xdr:rowOff>
    </xdr:from>
    <xdr:to>
      <xdr:col>37</xdr:col>
      <xdr:colOff>29307</xdr:colOff>
      <xdr:row>40</xdr:row>
      <xdr:rowOff>29308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BEB3A730-A9BD-4324-A8F1-599535A80F9D}"/>
            </a:ext>
          </a:extLst>
        </xdr:cNvPr>
        <xdr:cNvSpPr/>
      </xdr:nvSpPr>
      <xdr:spPr>
        <a:xfrm>
          <a:off x="5032131" y="6204438"/>
          <a:ext cx="1232388" cy="58029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商品が多い場合は、別紙を添付</a:t>
          </a:r>
        </a:p>
      </xdr:txBody>
    </xdr:sp>
    <xdr:clientData/>
  </xdr:twoCellAnchor>
  <xdr:twoCellAnchor>
    <xdr:from>
      <xdr:col>33</xdr:col>
      <xdr:colOff>131884</xdr:colOff>
      <xdr:row>59</xdr:row>
      <xdr:rowOff>7326</xdr:rowOff>
    </xdr:from>
    <xdr:to>
      <xdr:col>38</xdr:col>
      <xdr:colOff>117231</xdr:colOff>
      <xdr:row>60</xdr:row>
      <xdr:rowOff>153865</xdr:rowOff>
    </xdr:to>
    <xdr:sp macro="" textlink="">
      <xdr:nvSpPr>
        <xdr:cNvPr id="24" name="フローチャート: 代替処理 23">
          <a:extLst>
            <a:ext uri="{FF2B5EF4-FFF2-40B4-BE49-F238E27FC236}">
              <a16:creationId xmlns:a16="http://schemas.microsoft.com/office/drawing/2014/main" id="{FC3C4FE8-6051-4959-A865-7D55344A1F17}"/>
            </a:ext>
          </a:extLst>
        </xdr:cNvPr>
        <xdr:cNvSpPr/>
      </xdr:nvSpPr>
      <xdr:spPr>
        <a:xfrm>
          <a:off x="5693019" y="10103826"/>
          <a:ext cx="827943" cy="3150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別紙参照</a:t>
          </a:r>
        </a:p>
      </xdr:txBody>
    </xdr:sp>
    <xdr:clientData/>
  </xdr:twoCellAnchor>
  <xdr:twoCellAnchor>
    <xdr:from>
      <xdr:col>20</xdr:col>
      <xdr:colOff>137745</xdr:colOff>
      <xdr:row>48</xdr:row>
      <xdr:rowOff>175846</xdr:rowOff>
    </xdr:from>
    <xdr:to>
      <xdr:col>27</xdr:col>
      <xdr:colOff>123092</xdr:colOff>
      <xdr:row>52</xdr:row>
      <xdr:rowOff>80596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3A4FAABC-4343-4871-8D77-33906DBDDF6C}"/>
            </a:ext>
          </a:extLst>
        </xdr:cNvPr>
        <xdr:cNvSpPr/>
      </xdr:nvSpPr>
      <xdr:spPr>
        <a:xfrm>
          <a:off x="3508130" y="8279423"/>
          <a:ext cx="1164981" cy="63011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適宜記入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58617</xdr:colOff>
          <xdr:row>13</xdr:row>
          <xdr:rowOff>21981</xdr:rowOff>
        </xdr:from>
        <xdr:to>
          <xdr:col>23</xdr:col>
          <xdr:colOff>158750</xdr:colOff>
          <xdr:row>23</xdr:row>
          <xdr:rowOff>5263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83E693B-CEC1-41A8-A587-852D9469BD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 開発日程'!$B$3:$V$12" spid="_x0000_s556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617" y="2688981"/>
              <a:ext cx="4116508" cy="172953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80597</xdr:colOff>
          <xdr:row>4</xdr:row>
          <xdr:rowOff>67774</xdr:rowOff>
        </xdr:from>
        <xdr:to>
          <xdr:col>39</xdr:col>
          <xdr:colOff>39688</xdr:colOff>
          <xdr:row>11</xdr:row>
          <xdr:rowOff>179536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D02F3F34-AF8C-4ABE-B0DF-50BFD1CF511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6 開発仕様'!$B$4:$I$8" spid="_x0000_s556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0597" y="782149"/>
              <a:ext cx="6769466" cy="166751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119063</xdr:colOff>
          <xdr:row>13</xdr:row>
          <xdr:rowOff>166687</xdr:rowOff>
        </xdr:from>
        <xdr:to>
          <xdr:col>39</xdr:col>
          <xdr:colOff>71438</xdr:colOff>
          <xdr:row>18</xdr:row>
          <xdr:rowOff>146265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63D7CFA8-8BE7-4423-9C6F-F0BA7E494FE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 開発日程'!$Y$14" spid="_x0000_s5565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310063" y="2833687"/>
              <a:ext cx="2571750" cy="85270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174624</xdr:rowOff>
        </xdr:from>
        <xdr:to>
          <xdr:col>32</xdr:col>
          <xdr:colOff>127000</xdr:colOff>
          <xdr:row>30</xdr:row>
          <xdr:rowOff>150812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D5744F36-3C14-4774-A478-752DA23C596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8 開発体制'!$B$3" spid="_x0000_s5565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4587874"/>
              <a:ext cx="5715000" cy="119856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134939</xdr:colOff>
          <xdr:row>32</xdr:row>
          <xdr:rowOff>174624</xdr:rowOff>
        </xdr:from>
        <xdr:to>
          <xdr:col>39</xdr:col>
          <xdr:colOff>158751</xdr:colOff>
          <xdr:row>41</xdr:row>
          <xdr:rowOff>111124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7A2A1143-11D6-4E2F-9A21-C01657129A8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9-2設備投資計画'!$B$4:$G$9" spid="_x0000_s5565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452814" y="6159499"/>
              <a:ext cx="3516312" cy="1508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39686</xdr:colOff>
          <xdr:row>32</xdr:row>
          <xdr:rowOff>166687</xdr:rowOff>
        </xdr:from>
        <xdr:to>
          <xdr:col>19</xdr:col>
          <xdr:colOff>103188</xdr:colOff>
          <xdr:row>41</xdr:row>
          <xdr:rowOff>127000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10BF58F2-0FEA-427E-B444-91D1C587EC0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9-1資金計画'!$B$3:$H$10" spid="_x0000_s5565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9686" y="6151562"/>
              <a:ext cx="3381377" cy="15319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21</xdr:col>
      <xdr:colOff>166688</xdr:colOff>
      <xdr:row>6</xdr:row>
      <xdr:rowOff>7938</xdr:rowOff>
    </xdr:from>
    <xdr:to>
      <xdr:col>36</xdr:col>
      <xdr:colOff>0</xdr:colOff>
      <xdr:row>9</xdr:row>
      <xdr:rowOff>166688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DF854882-9CAA-42F4-A1B8-08E1DC44B3E8}"/>
            </a:ext>
          </a:extLst>
        </xdr:cNvPr>
        <xdr:cNvSpPr/>
      </xdr:nvSpPr>
      <xdr:spPr>
        <a:xfrm>
          <a:off x="3833813" y="1166813"/>
          <a:ext cx="2452687" cy="825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項目ごとに記入。比較対象（自社</a:t>
          </a:r>
          <a:r>
            <a:rPr kumimoji="1" lang="en-US" altLang="ja-JP" sz="1100"/>
            <a:t>or</a:t>
          </a:r>
          <a:r>
            <a:rPr kumimoji="1" lang="ja-JP" altLang="en-US" sz="1100"/>
            <a:t>他社）も明示</a:t>
          </a:r>
        </a:p>
      </xdr:txBody>
    </xdr:sp>
    <xdr:clientData/>
  </xdr:twoCellAnchor>
  <xdr:twoCellAnchor>
    <xdr:from>
      <xdr:col>10</xdr:col>
      <xdr:colOff>41276</xdr:colOff>
      <xdr:row>17</xdr:row>
      <xdr:rowOff>9525</xdr:rowOff>
    </xdr:from>
    <xdr:to>
      <xdr:col>21</xdr:col>
      <xdr:colOff>127000</xdr:colOff>
      <xdr:row>21</xdr:row>
      <xdr:rowOff>7938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1F2AD72F-E4FE-4F52-9667-1EF749265AF5}"/>
            </a:ext>
          </a:extLst>
        </xdr:cNvPr>
        <xdr:cNvSpPr/>
      </xdr:nvSpPr>
      <xdr:spPr>
        <a:xfrm>
          <a:off x="1787526" y="3375025"/>
          <a:ext cx="2006599" cy="6969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項目ごとに記入。</a:t>
          </a:r>
          <a:endParaRPr kumimoji="1" lang="en-US" altLang="ja-JP" sz="1100"/>
        </a:p>
        <a:p>
          <a:pPr algn="l"/>
          <a:r>
            <a:rPr kumimoji="1" lang="ja-JP" altLang="en-US" sz="1100"/>
            <a:t>開始と、終了時期を明示</a:t>
          </a:r>
        </a:p>
      </xdr:txBody>
    </xdr:sp>
    <xdr:clientData/>
  </xdr:twoCellAnchor>
  <xdr:twoCellAnchor>
    <xdr:from>
      <xdr:col>21</xdr:col>
      <xdr:colOff>7937</xdr:colOff>
      <xdr:row>44</xdr:row>
      <xdr:rowOff>71438</xdr:rowOff>
    </xdr:from>
    <xdr:to>
      <xdr:col>27</xdr:col>
      <xdr:colOff>125168</xdr:colOff>
      <xdr:row>48</xdr:row>
      <xdr:rowOff>3053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99FAC399-1E47-4E2A-81EC-0CE5E2F035D6}"/>
            </a:ext>
          </a:extLst>
        </xdr:cNvPr>
        <xdr:cNvSpPr/>
      </xdr:nvSpPr>
      <xdr:spPr>
        <a:xfrm>
          <a:off x="3675062" y="8151813"/>
          <a:ext cx="1164981" cy="63011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適宜記入</a:t>
          </a:r>
        </a:p>
      </xdr:txBody>
    </xdr:sp>
    <xdr:clientData/>
  </xdr:twoCellAnchor>
  <xdr:twoCellAnchor>
    <xdr:from>
      <xdr:col>35</xdr:col>
      <xdr:colOff>0</xdr:colOff>
      <xdr:row>51</xdr:row>
      <xdr:rowOff>47625</xdr:rowOff>
    </xdr:from>
    <xdr:to>
      <xdr:col>39</xdr:col>
      <xdr:colOff>129443</xdr:colOff>
      <xdr:row>53</xdr:row>
      <xdr:rowOff>13433</xdr:rowOff>
    </xdr:to>
    <xdr:sp macro="" textlink="">
      <xdr:nvSpPr>
        <xdr:cNvPr id="12" name="フローチャート: 代替処理 11">
          <a:extLst>
            <a:ext uri="{FF2B5EF4-FFF2-40B4-BE49-F238E27FC236}">
              <a16:creationId xmlns:a16="http://schemas.microsoft.com/office/drawing/2014/main" id="{B4137D56-2429-4987-8BC1-1B76F501703B}"/>
            </a:ext>
          </a:extLst>
        </xdr:cNvPr>
        <xdr:cNvSpPr/>
      </xdr:nvSpPr>
      <xdr:spPr>
        <a:xfrm>
          <a:off x="6111875" y="9350375"/>
          <a:ext cx="827943" cy="3150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別紙参照</a:t>
          </a:r>
        </a:p>
      </xdr:txBody>
    </xdr:sp>
    <xdr:clientData/>
  </xdr:twoCellAnchor>
  <xdr:twoCellAnchor>
    <xdr:from>
      <xdr:col>17</xdr:col>
      <xdr:colOff>17463</xdr:colOff>
      <xdr:row>36</xdr:row>
      <xdr:rowOff>136525</xdr:rowOff>
    </xdr:from>
    <xdr:to>
      <xdr:col>21</xdr:col>
      <xdr:colOff>146906</xdr:colOff>
      <xdr:row>38</xdr:row>
      <xdr:rowOff>102333</xdr:rowOff>
    </xdr:to>
    <xdr:sp macro="" textlink="">
      <xdr:nvSpPr>
        <xdr:cNvPr id="13" name="フローチャート: 代替処理 12">
          <a:extLst>
            <a:ext uri="{FF2B5EF4-FFF2-40B4-BE49-F238E27FC236}">
              <a16:creationId xmlns:a16="http://schemas.microsoft.com/office/drawing/2014/main" id="{C14C4E66-ABB3-4A63-A574-9A1C93BE687B}"/>
            </a:ext>
          </a:extLst>
        </xdr:cNvPr>
        <xdr:cNvSpPr/>
      </xdr:nvSpPr>
      <xdr:spPr>
        <a:xfrm>
          <a:off x="2986088" y="6819900"/>
          <a:ext cx="827943" cy="3150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別紙参照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15876</xdr:colOff>
          <xdr:row>50</xdr:row>
          <xdr:rowOff>31751</xdr:rowOff>
        </xdr:from>
        <xdr:to>
          <xdr:col>34</xdr:col>
          <xdr:colOff>127001</xdr:colOff>
          <xdr:row>61</xdr:row>
          <xdr:rowOff>169266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5FA823CA-FC88-4C3B-9721-C4A807F315E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事業損益記入方法!$C$1:$N$15" spid="_x0000_s5565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539751" y="9159876"/>
              <a:ext cx="5524500" cy="205839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keisan.nta.go.jp/survey/publish/34255/faq/34311/faq_34360.ph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64"/>
  <sheetViews>
    <sheetView showGridLines="0" tabSelected="1" view="pageBreakPreview" topLeftCell="A42" zoomScale="85" zoomScaleNormal="85" zoomScaleSheetLayoutView="85" workbookViewId="0">
      <selection activeCell="AV57" sqref="AV57"/>
    </sheetView>
  </sheetViews>
  <sheetFormatPr defaultRowHeight="13.5" x14ac:dyDescent="0.15"/>
  <cols>
    <col min="1" max="74" width="2.25" customWidth="1"/>
  </cols>
  <sheetData>
    <row r="1" spans="1:40" x14ac:dyDescent="0.15">
      <c r="A1" s="259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AA1" s="5"/>
      <c r="AB1" s="5"/>
      <c r="AC1" s="5"/>
      <c r="AD1" s="5"/>
      <c r="AG1" s="5"/>
      <c r="AH1" s="5"/>
      <c r="AI1" s="390">
        <f ca="1">TODAY()</f>
        <v>43655</v>
      </c>
      <c r="AJ1" s="390"/>
      <c r="AK1" s="390"/>
      <c r="AL1" s="390"/>
      <c r="AM1" s="390"/>
      <c r="AN1" s="390"/>
    </row>
    <row r="2" spans="1:40" ht="14.25" customHeight="1" x14ac:dyDescent="0.15">
      <c r="A2" s="391" t="s">
        <v>88</v>
      </c>
      <c r="B2" s="392"/>
      <c r="C2" s="392"/>
      <c r="D2" s="392"/>
      <c r="E2" s="392"/>
      <c r="F2" s="392"/>
      <c r="G2" s="392"/>
      <c r="H2" s="392"/>
      <c r="I2" s="392"/>
      <c r="J2" s="393"/>
      <c r="K2" s="365" t="s">
        <v>183</v>
      </c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89"/>
    </row>
    <row r="3" spans="1:40" x14ac:dyDescent="0.15">
      <c r="A3" s="394"/>
      <c r="B3" s="395"/>
      <c r="C3" s="395"/>
      <c r="D3" s="395"/>
      <c r="E3" s="395"/>
      <c r="F3" s="395"/>
      <c r="G3" s="395"/>
      <c r="H3" s="395"/>
      <c r="I3" s="395"/>
      <c r="J3" s="396"/>
      <c r="K3" s="365" t="s">
        <v>184</v>
      </c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89"/>
    </row>
    <row r="4" spans="1:40" ht="13.5" customHeight="1" x14ac:dyDescent="0.15">
      <c r="A4" s="397" t="s">
        <v>30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9"/>
    </row>
    <row r="5" spans="1:40" x14ac:dyDescent="0.15">
      <c r="A5" s="406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8"/>
    </row>
    <row r="6" spans="1:40" x14ac:dyDescent="0.15">
      <c r="A6" s="349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1"/>
    </row>
    <row r="7" spans="1:40" x14ac:dyDescent="0.15">
      <c r="A7" s="352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4"/>
    </row>
    <row r="8" spans="1:40" x14ac:dyDescent="0.15">
      <c r="A8" s="397" t="s">
        <v>31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9"/>
    </row>
    <row r="9" spans="1:40" ht="13.5" customHeight="1" x14ac:dyDescent="0.15">
      <c r="A9" s="373" t="s">
        <v>18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5"/>
    </row>
    <row r="10" spans="1:40" ht="13.5" customHeight="1" x14ac:dyDescent="0.15">
      <c r="A10" s="349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1"/>
    </row>
    <row r="11" spans="1:40" ht="13.5" customHeight="1" x14ac:dyDescent="0.15">
      <c r="A11" s="349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1"/>
    </row>
    <row r="12" spans="1:40" ht="13.5" customHeight="1" x14ac:dyDescent="0.15">
      <c r="A12" s="349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1"/>
    </row>
    <row r="13" spans="1:40" ht="13.5" customHeight="1" x14ac:dyDescent="0.15">
      <c r="A13" s="349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1"/>
    </row>
    <row r="14" spans="1:40" ht="13.5" customHeight="1" x14ac:dyDescent="0.15">
      <c r="A14" s="349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1"/>
    </row>
    <row r="15" spans="1:40" ht="13.5" customHeight="1" x14ac:dyDescent="0.15">
      <c r="A15" s="352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4"/>
    </row>
    <row r="16" spans="1:40" x14ac:dyDescent="0.15">
      <c r="A16" s="400" t="s">
        <v>185</v>
      </c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401"/>
      <c r="AN16" s="402"/>
    </row>
    <row r="17" spans="1:40" x14ac:dyDescent="0.15">
      <c r="A17" s="409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8"/>
    </row>
    <row r="18" spans="1:40" x14ac:dyDescent="0.15">
      <c r="A18" s="409"/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8"/>
    </row>
    <row r="19" spans="1:40" x14ac:dyDescent="0.15">
      <c r="A19" s="409"/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8"/>
    </row>
    <row r="20" spans="1:40" x14ac:dyDescent="0.15">
      <c r="A20" s="40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8"/>
    </row>
    <row r="21" spans="1:40" x14ac:dyDescent="0.15">
      <c r="A21" s="409"/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8"/>
    </row>
    <row r="22" spans="1:40" x14ac:dyDescent="0.15">
      <c r="A22" s="411"/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0"/>
    </row>
    <row r="23" spans="1:40" x14ac:dyDescent="0.15">
      <c r="A23" s="403" t="s">
        <v>65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5"/>
    </row>
    <row r="24" spans="1:40" x14ac:dyDescent="0.15">
      <c r="A24" s="373" t="s">
        <v>186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5"/>
    </row>
    <row r="25" spans="1:40" x14ac:dyDescent="0.15">
      <c r="A25" s="383"/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5"/>
    </row>
    <row r="26" spans="1:40" x14ac:dyDescent="0.15">
      <c r="A26" s="383"/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5"/>
    </row>
    <row r="27" spans="1:40" x14ac:dyDescent="0.15">
      <c r="A27" s="383"/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5"/>
    </row>
    <row r="28" spans="1:40" x14ac:dyDescent="0.15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8"/>
    </row>
    <row r="29" spans="1:40" x14ac:dyDescent="0.15">
      <c r="A29" s="373" t="s">
        <v>19</v>
      </c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5"/>
    </row>
    <row r="30" spans="1:40" x14ac:dyDescent="0.15">
      <c r="A30" s="383"/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5"/>
    </row>
    <row r="31" spans="1:40" x14ac:dyDescent="0.15">
      <c r="A31" s="386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8"/>
    </row>
    <row r="32" spans="1:40" x14ac:dyDescent="0.15">
      <c r="A32" s="367" t="s">
        <v>84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9"/>
      <c r="U32" s="370" t="s">
        <v>0</v>
      </c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2"/>
    </row>
    <row r="33" spans="1:52" x14ac:dyDescent="0.15">
      <c r="A33" s="377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9"/>
      <c r="U33" s="383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5"/>
    </row>
    <row r="34" spans="1:52" x14ac:dyDescent="0.15">
      <c r="A34" s="380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2"/>
      <c r="U34" s="386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8"/>
    </row>
    <row r="35" spans="1:52" x14ac:dyDescent="0.15">
      <c r="A35" s="373" t="s">
        <v>1</v>
      </c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5"/>
      <c r="U35" s="373" t="s">
        <v>38</v>
      </c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6"/>
    </row>
    <row r="36" spans="1:52" x14ac:dyDescent="0.15">
      <c r="A36" s="225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7"/>
      <c r="U36" s="31"/>
      <c r="V36" s="28"/>
      <c r="W36" s="29"/>
      <c r="X36" s="27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33"/>
    </row>
    <row r="37" spans="1:52" x14ac:dyDescent="0.15">
      <c r="A37" s="225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7"/>
      <c r="U37" s="31"/>
      <c r="V37" s="28"/>
      <c r="W37" s="28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3"/>
      <c r="AZ37" s="4"/>
    </row>
    <row r="38" spans="1:52" x14ac:dyDescent="0.15">
      <c r="A38" s="225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7"/>
      <c r="U38" s="31"/>
      <c r="V38" s="28"/>
      <c r="W38" s="30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33"/>
    </row>
    <row r="39" spans="1:52" x14ac:dyDescent="0.15">
      <c r="A39" s="225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7"/>
      <c r="U39" s="31"/>
      <c r="V39" s="28"/>
      <c r="W39" s="30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33"/>
    </row>
    <row r="40" spans="1:52" x14ac:dyDescent="0.15">
      <c r="A40" s="225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7"/>
      <c r="U40" s="31"/>
      <c r="V40" s="28"/>
      <c r="W40" s="30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33"/>
      <c r="AV40" s="4"/>
    </row>
    <row r="41" spans="1:52" x14ac:dyDescent="0.15">
      <c r="A41" s="225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31"/>
      <c r="U41" s="31"/>
      <c r="V41" s="28"/>
      <c r="W41" s="28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33"/>
    </row>
    <row r="42" spans="1:52" x14ac:dyDescent="0.15">
      <c r="A42" s="225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7"/>
      <c r="U42" s="31"/>
      <c r="V42" s="28"/>
      <c r="W42" s="28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33"/>
    </row>
    <row r="43" spans="1:52" x14ac:dyDescent="0.15">
      <c r="A43" s="225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7"/>
      <c r="U43" s="31"/>
      <c r="V43" s="28"/>
      <c r="W43" s="28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33"/>
      <c r="AX43" s="4"/>
      <c r="AY43" s="4"/>
    </row>
    <row r="44" spans="1:52" x14ac:dyDescent="0.15">
      <c r="A44" s="225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7"/>
      <c r="U44" s="31"/>
      <c r="V44" s="28"/>
      <c r="W44" s="28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33"/>
    </row>
    <row r="45" spans="1:52" x14ac:dyDescent="0.15">
      <c r="A45" s="22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30"/>
      <c r="U45" s="32"/>
      <c r="V45" s="250"/>
      <c r="W45" s="250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2"/>
    </row>
    <row r="46" spans="1:52" x14ac:dyDescent="0.15">
      <c r="A46" s="355" t="s">
        <v>33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7"/>
    </row>
    <row r="47" spans="1:52" x14ac:dyDescent="0.15">
      <c r="A47" s="359" t="s">
        <v>187</v>
      </c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1"/>
    </row>
    <row r="48" spans="1:52" x14ac:dyDescent="0.15">
      <c r="A48" s="349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1"/>
    </row>
    <row r="49" spans="1:57" ht="17.25" customHeight="1" x14ac:dyDescent="0.15">
      <c r="A49" s="352"/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4"/>
    </row>
    <row r="50" spans="1:57" x14ac:dyDescent="0.15">
      <c r="A50" s="362" t="s">
        <v>188</v>
      </c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3"/>
      <c r="AN50" s="364"/>
    </row>
    <row r="51" spans="1:57" x14ac:dyDescent="0.15">
      <c r="A51" s="349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1"/>
    </row>
    <row r="52" spans="1:57" x14ac:dyDescent="0.15">
      <c r="A52" s="352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354"/>
      <c r="BE52" s="4"/>
    </row>
    <row r="53" spans="1:57" x14ac:dyDescent="0.15">
      <c r="A53" s="362" t="s">
        <v>189</v>
      </c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4"/>
    </row>
    <row r="54" spans="1:57" x14ac:dyDescent="0.15">
      <c r="A54" s="349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1"/>
    </row>
    <row r="55" spans="1:57" ht="20.25" customHeight="1" x14ac:dyDescent="0.15">
      <c r="A55" s="352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3"/>
      <c r="AN55" s="354"/>
    </row>
    <row r="56" spans="1:57" x14ac:dyDescent="0.15">
      <c r="A56" s="355" t="s">
        <v>98</v>
      </c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7"/>
    </row>
    <row r="57" spans="1:57" x14ac:dyDescent="0.15">
      <c r="A57" s="358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58"/>
      <c r="AL57" s="358"/>
      <c r="AM57" s="358"/>
      <c r="AN57" s="358"/>
    </row>
    <row r="58" spans="1:57" x14ac:dyDescent="0.15">
      <c r="A58" s="358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</row>
    <row r="59" spans="1:57" x14ac:dyDescent="0.15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358"/>
    </row>
    <row r="60" spans="1:57" x14ac:dyDescent="0.15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8"/>
      <c r="AL60" s="358"/>
      <c r="AM60" s="358"/>
      <c r="AN60" s="358"/>
    </row>
    <row r="61" spans="1:57" x14ac:dyDescent="0.15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358"/>
    </row>
    <row r="62" spans="1:57" x14ac:dyDescent="0.15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8"/>
    </row>
    <row r="63" spans="1:57" x14ac:dyDescent="0.15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8"/>
      <c r="AJ63" s="358"/>
      <c r="AK63" s="358"/>
      <c r="AL63" s="358"/>
      <c r="AM63" s="358"/>
      <c r="AN63" s="358"/>
    </row>
    <row r="64" spans="1:57" x14ac:dyDescent="0.15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</row>
  </sheetData>
  <mergeCells count="33">
    <mergeCell ref="AI1:AN1"/>
    <mergeCell ref="A30:AN31"/>
    <mergeCell ref="A2:J3"/>
    <mergeCell ref="A4:AN4"/>
    <mergeCell ref="A8:AN8"/>
    <mergeCell ref="A9:AN9"/>
    <mergeCell ref="A16:AN16"/>
    <mergeCell ref="A23:AN23"/>
    <mergeCell ref="A24:AN24"/>
    <mergeCell ref="A25:AN28"/>
    <mergeCell ref="A29:AN29"/>
    <mergeCell ref="A5:AN7"/>
    <mergeCell ref="A10:AN15"/>
    <mergeCell ref="A17:O22"/>
    <mergeCell ref="K2:M2"/>
    <mergeCell ref="N2:AN2"/>
    <mergeCell ref="K3:M3"/>
    <mergeCell ref="A32:T32"/>
    <mergeCell ref="U32:AN32"/>
    <mergeCell ref="A35:T35"/>
    <mergeCell ref="U35:AN35"/>
    <mergeCell ref="A33:T34"/>
    <mergeCell ref="U33:AN34"/>
    <mergeCell ref="N3:AN3"/>
    <mergeCell ref="A54:AN55"/>
    <mergeCell ref="A56:AN56"/>
    <mergeCell ref="A57:AN64"/>
    <mergeCell ref="A46:AN46"/>
    <mergeCell ref="A47:AN47"/>
    <mergeCell ref="A48:AN49"/>
    <mergeCell ref="A50:AN50"/>
    <mergeCell ref="A51:AN52"/>
    <mergeCell ref="A53:AN53"/>
  </mergeCells>
  <phoneticPr fontId="2"/>
  <pageMargins left="0.59055118110236227" right="0" top="0.19685039370078741" bottom="0.19685039370078741" header="0" footer="0"/>
  <pageSetup paperSize="9"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="120" zoomScaleNormal="120" workbookViewId="0">
      <selection activeCell="B2" sqref="B2"/>
    </sheetView>
  </sheetViews>
  <sheetFormatPr defaultRowHeight="13.5" x14ac:dyDescent="0.15"/>
  <cols>
    <col min="2" max="4" width="24.625" customWidth="1"/>
  </cols>
  <sheetData>
    <row r="2" spans="1:8" x14ac:dyDescent="0.15">
      <c r="B2" s="307" t="s">
        <v>154</v>
      </c>
    </row>
    <row r="4" spans="1:8" x14ac:dyDescent="0.15">
      <c r="B4" s="23" t="str">
        <f>'5 売上計画(簡易版）'!E3</f>
        <v>１年目
（X年X月期）</v>
      </c>
      <c r="C4" s="24" t="str">
        <f>'5 売上計画(簡易版）'!G3</f>
        <v>２年目
（X年X月期）</v>
      </c>
      <c r="D4" s="22" t="str">
        <f>'5 売上計画(簡易版）'!I3</f>
        <v>３年目
（XX年X月期）</v>
      </c>
      <c r="E4" s="4"/>
      <c r="F4" s="4"/>
      <c r="G4" s="4"/>
      <c r="H4" s="4"/>
    </row>
    <row r="5" spans="1:8" x14ac:dyDescent="0.15">
      <c r="A5" s="452" t="s">
        <v>159</v>
      </c>
      <c r="B5" s="21"/>
      <c r="C5" s="25"/>
    </row>
    <row r="6" spans="1:8" x14ac:dyDescent="0.15">
      <c r="A6" s="452"/>
      <c r="B6" s="21"/>
      <c r="C6" s="25"/>
      <c r="D6" s="15"/>
    </row>
    <row r="7" spans="1:8" x14ac:dyDescent="0.15">
      <c r="A7" s="452"/>
      <c r="B7" s="21"/>
      <c r="C7" s="25"/>
    </row>
    <row r="8" spans="1:8" x14ac:dyDescent="0.15">
      <c r="A8" s="452"/>
      <c r="B8" s="21"/>
      <c r="C8" s="25"/>
    </row>
    <row r="9" spans="1:8" x14ac:dyDescent="0.15">
      <c r="A9" s="452"/>
      <c r="B9" s="21"/>
      <c r="C9" s="25"/>
    </row>
    <row r="10" spans="1:8" x14ac:dyDescent="0.15">
      <c r="A10" s="452"/>
      <c r="B10" s="21"/>
      <c r="C10" s="25"/>
    </row>
    <row r="11" spans="1:8" x14ac:dyDescent="0.15">
      <c r="A11" s="452"/>
      <c r="B11" s="21"/>
      <c r="C11" s="25"/>
    </row>
    <row r="12" spans="1:8" x14ac:dyDescent="0.15">
      <c r="A12" s="452"/>
      <c r="B12" s="21"/>
      <c r="C12" s="25"/>
    </row>
    <row r="13" spans="1:8" x14ac:dyDescent="0.15">
      <c r="A13" s="452"/>
      <c r="B13" s="21"/>
      <c r="C13" s="25"/>
    </row>
    <row r="14" spans="1:8" x14ac:dyDescent="0.15">
      <c r="A14" s="452"/>
      <c r="B14" s="21"/>
      <c r="C14" s="25"/>
    </row>
    <row r="15" spans="1:8" x14ac:dyDescent="0.15">
      <c r="A15" s="452"/>
      <c r="B15" s="21"/>
      <c r="C15" s="25"/>
    </row>
    <row r="16" spans="1:8" x14ac:dyDescent="0.15">
      <c r="A16" s="452"/>
      <c r="B16" s="21"/>
      <c r="C16" s="25"/>
    </row>
    <row r="17" spans="1:3" x14ac:dyDescent="0.15">
      <c r="A17" s="452"/>
      <c r="B17" s="21"/>
      <c r="C17" s="25"/>
    </row>
    <row r="18" spans="1:3" x14ac:dyDescent="0.15">
      <c r="A18" s="452"/>
      <c r="B18" s="21"/>
      <c r="C18" s="25"/>
    </row>
  </sheetData>
  <mergeCells count="1">
    <mergeCell ref="A5:A18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showGridLines="0" zoomScale="120" zoomScaleNormal="120" workbookViewId="0">
      <selection activeCell="B7" sqref="B7"/>
    </sheetView>
  </sheetViews>
  <sheetFormatPr defaultRowHeight="13.5" x14ac:dyDescent="0.15"/>
  <cols>
    <col min="2" max="2" width="92.75" customWidth="1"/>
  </cols>
  <sheetData>
    <row r="2" spans="1:2" x14ac:dyDescent="0.15">
      <c r="B2" s="306" t="s">
        <v>145</v>
      </c>
    </row>
    <row r="3" spans="1:2" x14ac:dyDescent="0.15">
      <c r="B3" s="307" t="s">
        <v>146</v>
      </c>
    </row>
    <row r="4" spans="1:2" ht="39" customHeight="1" x14ac:dyDescent="0.15">
      <c r="A4" t="s">
        <v>132</v>
      </c>
      <c r="B4" s="249"/>
    </row>
    <row r="5" spans="1:2" x14ac:dyDescent="0.15">
      <c r="B5" s="308" t="s">
        <v>147</v>
      </c>
    </row>
    <row r="6" spans="1:2" ht="34.5" customHeight="1" x14ac:dyDescent="0.15">
      <c r="A6" t="s">
        <v>132</v>
      </c>
      <c r="B6" s="249"/>
    </row>
    <row r="7" spans="1:2" x14ac:dyDescent="0.15">
      <c r="B7" s="307" t="s">
        <v>148</v>
      </c>
    </row>
    <row r="8" spans="1:2" ht="36" customHeight="1" x14ac:dyDescent="0.15">
      <c r="A8" t="s">
        <v>132</v>
      </c>
      <c r="B8" s="249"/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3"/>
  <sheetViews>
    <sheetView showGridLines="0" zoomScale="70" zoomScaleNormal="70" workbookViewId="0">
      <selection activeCell="E5" sqref="E5"/>
    </sheetView>
  </sheetViews>
  <sheetFormatPr defaultRowHeight="13.5" outlineLevelRow="1" x14ac:dyDescent="0.15"/>
  <cols>
    <col min="1" max="2" width="4.375" customWidth="1"/>
    <col min="3" max="3" width="4.625" customWidth="1"/>
    <col min="4" max="14" width="16.75" customWidth="1"/>
  </cols>
  <sheetData>
    <row r="1" spans="3:15" ht="40.5" customHeight="1" x14ac:dyDescent="0.15">
      <c r="C1" s="457" t="s">
        <v>167</v>
      </c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</row>
    <row r="2" spans="3:15" ht="32.25" customHeight="1" thickBo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134" t="s">
        <v>74</v>
      </c>
    </row>
    <row r="3" spans="3:15" ht="47.25" customHeight="1" x14ac:dyDescent="0.15">
      <c r="C3" s="453"/>
      <c r="D3" s="455" t="s">
        <v>2</v>
      </c>
      <c r="E3" s="121" t="s">
        <v>118</v>
      </c>
      <c r="F3" s="122"/>
      <c r="G3" s="122" t="s">
        <v>119</v>
      </c>
      <c r="H3" s="122"/>
      <c r="I3" s="122" t="s">
        <v>34</v>
      </c>
      <c r="J3" s="122"/>
      <c r="K3" s="122" t="s">
        <v>35</v>
      </c>
      <c r="L3" s="122"/>
      <c r="M3" s="122" t="s">
        <v>36</v>
      </c>
      <c r="N3" s="123"/>
    </row>
    <row r="4" spans="3:15" ht="33" customHeight="1" thickBot="1" x14ac:dyDescent="0.2">
      <c r="C4" s="454"/>
      <c r="D4" s="456"/>
      <c r="E4" s="124"/>
      <c r="F4" s="119" t="s">
        <v>3</v>
      </c>
      <c r="G4" s="125"/>
      <c r="H4" s="119" t="s">
        <v>3</v>
      </c>
      <c r="I4" s="125"/>
      <c r="J4" s="119" t="s">
        <v>3</v>
      </c>
      <c r="K4" s="125"/>
      <c r="L4" s="119" t="s">
        <v>3</v>
      </c>
      <c r="M4" s="125"/>
      <c r="N4" s="120" t="s">
        <v>3</v>
      </c>
    </row>
    <row r="5" spans="3:15" ht="47.25" customHeight="1" x14ac:dyDescent="0.15">
      <c r="C5" s="261" t="s">
        <v>4</v>
      </c>
      <c r="D5" s="262" t="s">
        <v>5</v>
      </c>
      <c r="E5" s="263" t="e">
        <f>E6*E7/1000</f>
        <v>#DIV/0!</v>
      </c>
      <c r="F5" s="264" t="e">
        <f>E5/$E$5</f>
        <v>#DIV/0!</v>
      </c>
      <c r="G5" s="265" t="e">
        <f>G6*G7/1000</f>
        <v>#DIV/0!</v>
      </c>
      <c r="H5" s="264" t="e">
        <f>G5/$G$5</f>
        <v>#DIV/0!</v>
      </c>
      <c r="I5" s="265" t="e">
        <f>I6*I7/1000</f>
        <v>#DIV/0!</v>
      </c>
      <c r="J5" s="266" t="e">
        <f>I5/$I$5</f>
        <v>#DIV/0!</v>
      </c>
      <c r="K5" s="265" t="e">
        <f>K6*K7/1000</f>
        <v>#DIV/0!</v>
      </c>
      <c r="L5" s="264" t="e">
        <f>K5/$K$5</f>
        <v>#DIV/0!</v>
      </c>
      <c r="M5" s="265" t="e">
        <f>M6*M7/1000</f>
        <v>#DIV/0!</v>
      </c>
      <c r="N5" s="267" t="e">
        <f>M5/$M$5</f>
        <v>#DIV/0!</v>
      </c>
    </row>
    <row r="6" spans="3:15" ht="47.25" hidden="1" customHeight="1" outlineLevel="1" x14ac:dyDescent="0.2">
      <c r="C6" s="126"/>
      <c r="D6" s="177" t="s">
        <v>90</v>
      </c>
      <c r="E6" s="179" t="e">
        <f>'3-3 販売価格 卸価格 目標原価 販売台数'!C4</f>
        <v>#DIV/0!</v>
      </c>
      <c r="F6" s="180"/>
      <c r="G6" s="181" t="e">
        <f>'3-3 販売価格 卸価格 目標原価 販売台数'!C4</f>
        <v>#DIV/0!</v>
      </c>
      <c r="H6" s="180"/>
      <c r="I6" s="181" t="e">
        <f>'3-3 販売価格 卸価格 目標原価 販売台数'!C4</f>
        <v>#DIV/0!</v>
      </c>
      <c r="J6" s="180"/>
      <c r="K6" s="185" t="e">
        <f>'3-3 販売価格 卸価格 目標原価 販売台数'!C4</f>
        <v>#DIV/0!</v>
      </c>
      <c r="L6" s="180"/>
      <c r="M6" s="181" t="e">
        <f>'3-3 販売価格 卸価格 目標原価 販売台数'!C4</f>
        <v>#DIV/0!</v>
      </c>
      <c r="N6" s="138"/>
    </row>
    <row r="7" spans="3:15" ht="47.25" hidden="1" customHeight="1" outlineLevel="1" x14ac:dyDescent="0.2">
      <c r="C7" s="126"/>
      <c r="D7" s="177" t="s">
        <v>91</v>
      </c>
      <c r="E7" s="182">
        <f>'3-3 販売価格 卸価格 目標原価 販売台数'!G5</f>
        <v>0</v>
      </c>
      <c r="F7" s="180"/>
      <c r="G7" s="183">
        <f>'3-3 販売価格 卸価格 目標原価 販売台数'!G6</f>
        <v>0</v>
      </c>
      <c r="H7" s="180"/>
      <c r="I7" s="183">
        <f>'3-3 販売価格 卸価格 目標原価 販売台数'!G7</f>
        <v>0</v>
      </c>
      <c r="J7" s="180"/>
      <c r="K7" s="183">
        <f>'3-3 販売価格 卸価格 目標原価 販売台数'!G8</f>
        <v>0</v>
      </c>
      <c r="L7" s="180"/>
      <c r="M7" s="183">
        <f>'3-3 販売価格 卸価格 目標原価 販売台数'!G9</f>
        <v>0</v>
      </c>
      <c r="N7" s="138"/>
    </row>
    <row r="8" spans="3:15" ht="47.25" customHeight="1" collapsed="1" x14ac:dyDescent="0.15">
      <c r="C8" s="128" t="s">
        <v>6</v>
      </c>
      <c r="D8" s="129" t="s">
        <v>7</v>
      </c>
      <c r="E8" s="146" t="e">
        <f>E9*E7/1000</f>
        <v>#DIV/0!</v>
      </c>
      <c r="F8" s="135" t="e">
        <f>E8/$E$5</f>
        <v>#DIV/0!</v>
      </c>
      <c r="G8" s="147" t="e">
        <f>G9*G7/1000</f>
        <v>#DIV/0!</v>
      </c>
      <c r="H8" s="135" t="e">
        <f>G8/$G$5</f>
        <v>#DIV/0!</v>
      </c>
      <c r="I8" s="147" t="e">
        <f>I9*I7/1000</f>
        <v>#DIV/0!</v>
      </c>
      <c r="J8" s="135" t="e">
        <f>I8/$I$5</f>
        <v>#DIV/0!</v>
      </c>
      <c r="K8" s="147" t="e">
        <f>K9*K7/1000</f>
        <v>#DIV/0!</v>
      </c>
      <c r="L8" s="135" t="e">
        <f>K8/$K$5</f>
        <v>#DIV/0!</v>
      </c>
      <c r="M8" s="147" t="e">
        <f>M9*M7/1000</f>
        <v>#DIV/0!</v>
      </c>
      <c r="N8" s="138" t="e">
        <f>M8/$M$5</f>
        <v>#DIV/0!</v>
      </c>
    </row>
    <row r="9" spans="3:15" ht="47.25" hidden="1" customHeight="1" outlineLevel="1" x14ac:dyDescent="0.2">
      <c r="C9" s="128"/>
      <c r="D9" s="178" t="s">
        <v>92</v>
      </c>
      <c r="E9" s="184" t="e">
        <f>'3-3 販売価格 卸価格 目標原価 販売台数'!D6</f>
        <v>#DIV/0!</v>
      </c>
      <c r="F9" s="180"/>
      <c r="G9" s="185" t="e">
        <f>'3-3 販売価格 卸価格 目標原価 販売台数'!D6</f>
        <v>#DIV/0!</v>
      </c>
      <c r="H9" s="180"/>
      <c r="I9" s="185" t="e">
        <f>'3-3 販売価格 卸価格 目標原価 販売台数'!D6</f>
        <v>#DIV/0!</v>
      </c>
      <c r="J9" s="180"/>
      <c r="K9" s="185" t="e">
        <f>'3-3 販売価格 卸価格 目標原価 販売台数'!D6</f>
        <v>#DIV/0!</v>
      </c>
      <c r="L9" s="180"/>
      <c r="M9" s="185" t="e">
        <f>'3-3 販売価格 卸価格 目標原価 販売台数'!D6</f>
        <v>#DIV/0!</v>
      </c>
      <c r="N9" s="138"/>
    </row>
    <row r="10" spans="3:15" ht="47.25" customHeight="1" collapsed="1" x14ac:dyDescent="0.15">
      <c r="C10" s="268" t="s">
        <v>8</v>
      </c>
      <c r="D10" s="269" t="s">
        <v>9</v>
      </c>
      <c r="E10" s="270" t="e">
        <f t="shared" ref="E10:K10" si="0">E5-E8</f>
        <v>#DIV/0!</v>
      </c>
      <c r="F10" s="271" t="e">
        <f>E10/$E$5</f>
        <v>#DIV/0!</v>
      </c>
      <c r="G10" s="272" t="e">
        <f t="shared" si="0"/>
        <v>#DIV/0!</v>
      </c>
      <c r="H10" s="271" t="e">
        <f>G10/$G$5</f>
        <v>#DIV/0!</v>
      </c>
      <c r="I10" s="272" t="e">
        <f t="shared" si="0"/>
        <v>#DIV/0!</v>
      </c>
      <c r="J10" s="271" t="e">
        <f>I10/$I$5</f>
        <v>#DIV/0!</v>
      </c>
      <c r="K10" s="272" t="e">
        <f t="shared" si="0"/>
        <v>#DIV/0!</v>
      </c>
      <c r="L10" s="271" t="e">
        <f>K10/$K$5</f>
        <v>#DIV/0!</v>
      </c>
      <c r="M10" s="272" t="e">
        <f>M5-M8</f>
        <v>#DIV/0!</v>
      </c>
      <c r="N10" s="273" t="e">
        <f>M10/$M$5</f>
        <v>#DIV/0!</v>
      </c>
      <c r="O10" s="3" t="s">
        <v>10</v>
      </c>
    </row>
    <row r="11" spans="3:15" ht="47.25" customHeight="1" x14ac:dyDescent="0.15">
      <c r="C11" s="128" t="s">
        <v>11</v>
      </c>
      <c r="D11" s="129" t="s">
        <v>12</v>
      </c>
      <c r="E11" s="319" t="e">
        <f>E5*F11</f>
        <v>#DIV/0!</v>
      </c>
      <c r="F11" s="320">
        <v>0</v>
      </c>
      <c r="G11" s="321" t="e">
        <f>G5*H11</f>
        <v>#DIV/0!</v>
      </c>
      <c r="H11" s="320">
        <v>0</v>
      </c>
      <c r="I11" s="321" t="e">
        <f>I5*J11</f>
        <v>#DIV/0!</v>
      </c>
      <c r="J11" s="320">
        <v>0</v>
      </c>
      <c r="K11" s="321" t="e">
        <f>K5*L11</f>
        <v>#DIV/0!</v>
      </c>
      <c r="L11" s="320">
        <v>0</v>
      </c>
      <c r="M11" s="321" t="e">
        <f>M5*N11</f>
        <v>#DIV/0!</v>
      </c>
      <c r="N11" s="322">
        <v>0</v>
      </c>
      <c r="O11" s="3" t="s">
        <v>181</v>
      </c>
    </row>
    <row r="12" spans="3:15" ht="47.25" customHeight="1" thickBot="1" x14ac:dyDescent="0.2">
      <c r="C12" s="274" t="s">
        <v>13</v>
      </c>
      <c r="D12" s="275" t="s">
        <v>14</v>
      </c>
      <c r="E12" s="276" t="e">
        <f t="shared" ref="E12:M12" si="1">E10-E11</f>
        <v>#DIV/0!</v>
      </c>
      <c r="F12" s="277" t="e">
        <f>E12/$E$5</f>
        <v>#DIV/0!</v>
      </c>
      <c r="G12" s="278" t="e">
        <f t="shared" si="1"/>
        <v>#DIV/0!</v>
      </c>
      <c r="H12" s="277" t="e">
        <f>G12/$G$5</f>
        <v>#DIV/0!</v>
      </c>
      <c r="I12" s="278" t="e">
        <f t="shared" si="1"/>
        <v>#DIV/0!</v>
      </c>
      <c r="J12" s="277" t="e">
        <f>I12/$I$5</f>
        <v>#DIV/0!</v>
      </c>
      <c r="K12" s="278" t="e">
        <f t="shared" si="1"/>
        <v>#DIV/0!</v>
      </c>
      <c r="L12" s="277" t="e">
        <f>K12/$K$5</f>
        <v>#DIV/0!</v>
      </c>
      <c r="M12" s="278" t="e">
        <f t="shared" si="1"/>
        <v>#DIV/0!</v>
      </c>
      <c r="N12" s="279" t="e">
        <f>M12/$M$5</f>
        <v>#DIV/0!</v>
      </c>
      <c r="O12" s="3" t="s">
        <v>10</v>
      </c>
    </row>
    <row r="13" spans="3:15" x14ac:dyDescent="0.15">
      <c r="F13" s="1" t="s">
        <v>10</v>
      </c>
      <c r="G13" s="1"/>
      <c r="H13" s="1" t="s">
        <v>10</v>
      </c>
      <c r="I13" s="1"/>
      <c r="J13" s="1" t="s">
        <v>10</v>
      </c>
      <c r="K13" s="1"/>
      <c r="L13" s="1" t="s">
        <v>10</v>
      </c>
      <c r="M13" s="1"/>
      <c r="N13" s="1" t="s">
        <v>10</v>
      </c>
    </row>
  </sheetData>
  <sheetProtection sheet="1" objects="1" scenarios="1"/>
  <mergeCells count="3">
    <mergeCell ref="C3:C4"/>
    <mergeCell ref="D3:D4"/>
    <mergeCell ref="C1:N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zoomScale="120" zoomScaleNormal="120" workbookViewId="0">
      <selection activeCell="B3" sqref="B3:I3"/>
    </sheetView>
  </sheetViews>
  <sheetFormatPr defaultRowHeight="13.5" x14ac:dyDescent="0.15"/>
  <cols>
    <col min="2" max="2" width="3.625" customWidth="1"/>
    <col min="3" max="3" width="23.125" customWidth="1"/>
    <col min="4" max="5" width="25.625" customWidth="1"/>
    <col min="6" max="6" width="3.625" customWidth="1"/>
    <col min="7" max="7" width="23.125" customWidth="1"/>
    <col min="8" max="9" width="25.625" customWidth="1"/>
  </cols>
  <sheetData>
    <row r="3" spans="1:9" x14ac:dyDescent="0.15">
      <c r="B3" s="459" t="s">
        <v>152</v>
      </c>
      <c r="C3" s="459"/>
      <c r="D3" s="459"/>
      <c r="E3" s="459"/>
      <c r="F3" s="459"/>
      <c r="G3" s="459"/>
      <c r="H3" s="459"/>
      <c r="I3" s="459"/>
    </row>
    <row r="4" spans="1:9" ht="14.25" thickBot="1" x14ac:dyDescent="0.2">
      <c r="B4" s="37" t="s">
        <v>46</v>
      </c>
      <c r="C4" s="38"/>
      <c r="D4" s="188" t="s">
        <v>93</v>
      </c>
      <c r="E4" s="70" t="s">
        <v>45</v>
      </c>
      <c r="F4" s="39" t="s">
        <v>46</v>
      </c>
      <c r="G4" s="69"/>
      <c r="H4" s="188" t="s">
        <v>93</v>
      </c>
      <c r="I4" s="37" t="s">
        <v>45</v>
      </c>
    </row>
    <row r="5" spans="1:9" ht="54" customHeight="1" thickTop="1" x14ac:dyDescent="0.15">
      <c r="A5" s="458" t="s">
        <v>159</v>
      </c>
      <c r="B5" s="40">
        <v>1</v>
      </c>
      <c r="C5" s="41"/>
      <c r="D5" s="42"/>
      <c r="E5" s="41"/>
      <c r="F5" s="71">
        <v>5</v>
      </c>
      <c r="G5" s="72"/>
      <c r="H5" s="71"/>
      <c r="I5" s="72"/>
    </row>
    <row r="6" spans="1:9" ht="54.75" customHeight="1" x14ac:dyDescent="0.15">
      <c r="A6" s="458"/>
      <c r="B6" s="43">
        <v>2</v>
      </c>
      <c r="C6" s="44"/>
      <c r="D6" s="45"/>
      <c r="E6" s="44"/>
      <c r="F6" s="45">
        <v>6</v>
      </c>
      <c r="G6" s="73"/>
      <c r="H6" s="45"/>
      <c r="I6" s="43"/>
    </row>
    <row r="7" spans="1:9" ht="54" customHeight="1" x14ac:dyDescent="0.15">
      <c r="A7" s="458"/>
      <c r="B7" s="43">
        <v>3</v>
      </c>
      <c r="C7" s="44"/>
      <c r="D7" s="45"/>
      <c r="E7" s="44"/>
      <c r="F7" s="45">
        <v>7</v>
      </c>
      <c r="G7" s="45"/>
      <c r="H7" s="45"/>
      <c r="I7" s="43"/>
    </row>
    <row r="8" spans="1:9" ht="54" customHeight="1" x14ac:dyDescent="0.15">
      <c r="A8" s="458"/>
      <c r="B8" s="43">
        <v>4</v>
      </c>
      <c r="C8" s="44"/>
      <c r="D8" s="45"/>
      <c r="E8" s="44"/>
      <c r="F8" s="45">
        <v>8</v>
      </c>
      <c r="G8" s="45"/>
      <c r="H8" s="45"/>
      <c r="I8" s="43"/>
    </row>
  </sheetData>
  <mergeCells count="2">
    <mergeCell ref="A5:A8"/>
    <mergeCell ref="B3:I3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"/>
  <sheetViews>
    <sheetView showGridLines="0" zoomScale="120" zoomScaleNormal="120" workbookViewId="0">
      <selection activeCell="Y13" sqref="Y13"/>
    </sheetView>
  </sheetViews>
  <sheetFormatPr defaultRowHeight="13.5" x14ac:dyDescent="0.15"/>
  <cols>
    <col min="2" max="2" width="3.375" customWidth="1"/>
    <col min="3" max="3" width="14.125" customWidth="1"/>
    <col min="4" max="22" width="2.625" customWidth="1"/>
    <col min="23" max="24" width="4.375" customWidth="1"/>
    <col min="25" max="25" width="39.25" customWidth="1"/>
  </cols>
  <sheetData>
    <row r="2" spans="1:25" x14ac:dyDescent="0.15">
      <c r="B2" s="459" t="s">
        <v>151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</row>
    <row r="3" spans="1:25" ht="14.25" thickBot="1" x14ac:dyDescent="0.2">
      <c r="B3" s="46" t="s">
        <v>47</v>
      </c>
      <c r="C3" s="47"/>
      <c r="D3" s="85">
        <v>9</v>
      </c>
      <c r="E3" s="85">
        <v>10</v>
      </c>
      <c r="F3" s="85">
        <v>11</v>
      </c>
      <c r="G3" s="86">
        <v>12</v>
      </c>
      <c r="H3" s="85">
        <v>1</v>
      </c>
      <c r="I3" s="85">
        <v>2</v>
      </c>
      <c r="J3" s="85">
        <v>3</v>
      </c>
      <c r="K3" s="85">
        <v>4</v>
      </c>
      <c r="L3" s="85">
        <v>5</v>
      </c>
      <c r="M3" s="85">
        <v>6</v>
      </c>
      <c r="N3" s="85">
        <v>7</v>
      </c>
      <c r="O3" s="85">
        <v>8</v>
      </c>
      <c r="P3" s="85">
        <v>9</v>
      </c>
      <c r="Q3" s="85">
        <v>10</v>
      </c>
      <c r="R3" s="85">
        <v>11</v>
      </c>
      <c r="S3" s="86">
        <v>12</v>
      </c>
      <c r="T3" s="85">
        <v>1</v>
      </c>
      <c r="U3" s="85">
        <v>2</v>
      </c>
      <c r="V3" s="87">
        <v>3</v>
      </c>
    </row>
    <row r="4" spans="1:25" ht="24" customHeight="1" thickTop="1" x14ac:dyDescent="0.15">
      <c r="A4" s="458" t="s">
        <v>159</v>
      </c>
      <c r="B4" s="48">
        <v>1</v>
      </c>
      <c r="C4" s="49"/>
      <c r="D4" s="50"/>
      <c r="E4" s="50"/>
      <c r="F4" s="50"/>
      <c r="G4" s="51"/>
      <c r="H4" s="50" t="s">
        <v>82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  <c r="T4" s="50"/>
      <c r="U4" s="50"/>
      <c r="V4" s="42"/>
    </row>
    <row r="5" spans="1:25" ht="24" customHeight="1" x14ac:dyDescent="0.15">
      <c r="A5" s="458"/>
      <c r="B5" s="52">
        <v>2</v>
      </c>
      <c r="C5" s="53"/>
      <c r="D5" s="54"/>
      <c r="E5" s="54"/>
      <c r="F5" s="54"/>
      <c r="G5" s="55"/>
      <c r="H5" s="54"/>
      <c r="I5" s="54" t="s">
        <v>83</v>
      </c>
      <c r="J5" s="54"/>
      <c r="K5" s="54"/>
      <c r="L5" s="54"/>
      <c r="M5" s="54"/>
      <c r="N5" s="54"/>
      <c r="O5" s="54"/>
      <c r="P5" s="54"/>
      <c r="Q5" s="54"/>
      <c r="R5" s="54"/>
      <c r="S5" s="55"/>
      <c r="T5" s="54"/>
      <c r="U5" s="54"/>
      <c r="V5" s="45"/>
    </row>
    <row r="6" spans="1:25" ht="24" customHeight="1" x14ac:dyDescent="0.15">
      <c r="A6" s="458"/>
      <c r="B6" s="52">
        <v>3</v>
      </c>
      <c r="C6" s="53"/>
      <c r="D6" s="54"/>
      <c r="E6" s="54"/>
      <c r="F6" s="54"/>
      <c r="G6" s="55"/>
      <c r="H6" s="54"/>
      <c r="I6" s="54" t="s">
        <v>182</v>
      </c>
      <c r="J6" s="54"/>
      <c r="K6" s="54"/>
      <c r="L6" s="54"/>
      <c r="M6" s="54"/>
      <c r="N6" s="54"/>
      <c r="O6" s="54"/>
      <c r="P6" s="54"/>
      <c r="Q6" s="54"/>
      <c r="R6" s="54"/>
      <c r="S6" s="55"/>
      <c r="T6" s="54"/>
      <c r="U6" s="54"/>
      <c r="V6" s="45"/>
    </row>
    <row r="7" spans="1:25" ht="24" customHeight="1" x14ac:dyDescent="0.15">
      <c r="A7" s="458"/>
      <c r="B7" s="52">
        <v>4</v>
      </c>
      <c r="C7" s="53"/>
      <c r="D7" s="54"/>
      <c r="E7" s="54"/>
      <c r="F7" s="54"/>
      <c r="G7" s="5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54"/>
      <c r="U7" s="54"/>
      <c r="V7" s="45"/>
    </row>
    <row r="8" spans="1:25" ht="24.75" customHeight="1" x14ac:dyDescent="0.15">
      <c r="A8" s="458"/>
      <c r="B8" s="52">
        <v>5</v>
      </c>
      <c r="C8" s="53"/>
      <c r="D8" s="54"/>
      <c r="E8" s="54"/>
      <c r="F8" s="54"/>
      <c r="G8" s="55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5"/>
      <c r="T8" s="54"/>
      <c r="U8" s="54"/>
      <c r="V8" s="45"/>
    </row>
    <row r="9" spans="1:25" ht="24.75" customHeight="1" x14ac:dyDescent="0.15">
      <c r="A9" s="458"/>
      <c r="B9" s="52">
        <v>6</v>
      </c>
      <c r="C9" s="53"/>
      <c r="D9" s="54"/>
      <c r="E9" s="54"/>
      <c r="F9" s="54"/>
      <c r="G9" s="55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54"/>
      <c r="U9" s="54"/>
      <c r="V9" s="45"/>
    </row>
    <row r="10" spans="1:25" ht="24.75" customHeight="1" x14ac:dyDescent="0.15">
      <c r="A10" s="458"/>
      <c r="B10" s="52">
        <v>7</v>
      </c>
      <c r="C10" s="53"/>
      <c r="D10" s="54"/>
      <c r="E10" s="54"/>
      <c r="F10" s="54"/>
      <c r="G10" s="55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  <c r="T10" s="54"/>
      <c r="U10" s="54"/>
      <c r="V10" s="45"/>
    </row>
    <row r="11" spans="1:25" ht="24.75" customHeight="1" x14ac:dyDescent="0.15">
      <c r="A11" s="458"/>
      <c r="B11" s="52">
        <v>8</v>
      </c>
      <c r="C11" s="53" t="s">
        <v>49</v>
      </c>
      <c r="D11" s="54"/>
      <c r="E11" s="54"/>
      <c r="F11" s="54"/>
      <c r="G11" s="55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  <c r="T11" s="54"/>
      <c r="U11" s="54"/>
      <c r="V11" s="45"/>
    </row>
    <row r="12" spans="1:25" ht="24.75" customHeight="1" x14ac:dyDescent="0.15">
      <c r="A12" s="458"/>
      <c r="B12" s="56">
        <v>9</v>
      </c>
      <c r="C12" s="49" t="s">
        <v>48</v>
      </c>
      <c r="D12" s="50"/>
      <c r="E12" s="50"/>
      <c r="F12" s="50"/>
      <c r="G12" s="51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1"/>
      <c r="T12" s="50"/>
      <c r="U12" s="50"/>
      <c r="V12" s="42"/>
    </row>
    <row r="13" spans="1:25" x14ac:dyDescent="0.15">
      <c r="Y13" s="307" t="s">
        <v>149</v>
      </c>
    </row>
    <row r="14" spans="1:25" ht="78" customHeight="1" x14ac:dyDescent="0.15">
      <c r="X14" t="s">
        <v>159</v>
      </c>
      <c r="Y14" s="246"/>
    </row>
  </sheetData>
  <mergeCells count="2">
    <mergeCell ref="A4:A12"/>
    <mergeCell ref="B2:V2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zoomScale="120" zoomScaleNormal="120" workbookViewId="0">
      <selection activeCell="B2" sqref="B2"/>
    </sheetView>
  </sheetViews>
  <sheetFormatPr defaultRowHeight="13.5" x14ac:dyDescent="0.15"/>
  <cols>
    <col min="2" max="2" width="75" customWidth="1"/>
  </cols>
  <sheetData>
    <row r="2" spans="1:2" x14ac:dyDescent="0.15">
      <c r="B2" s="306" t="s">
        <v>150</v>
      </c>
    </row>
    <row r="3" spans="1:2" ht="94.5" customHeight="1" x14ac:dyDescent="0.15">
      <c r="A3" t="s">
        <v>159</v>
      </c>
    </row>
  </sheetData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zoomScale="120" zoomScaleNormal="120" workbookViewId="0">
      <selection activeCell="D7" sqref="D7:H10"/>
    </sheetView>
  </sheetViews>
  <sheetFormatPr defaultRowHeight="13.5" x14ac:dyDescent="0.15"/>
  <cols>
    <col min="1" max="1" width="29.25" customWidth="1"/>
    <col min="2" max="2" width="5.625" customWidth="1"/>
    <col min="3" max="3" width="16.875" customWidth="1"/>
    <col min="4" max="8" width="11.625" customWidth="1"/>
  </cols>
  <sheetData>
    <row r="2" spans="1:8" x14ac:dyDescent="0.15">
      <c r="B2" s="309" t="s">
        <v>87</v>
      </c>
      <c r="C2" s="2"/>
      <c r="D2" s="2"/>
      <c r="E2" s="2"/>
      <c r="F2" s="2"/>
      <c r="G2" s="2"/>
      <c r="H2" s="176" t="s">
        <v>54</v>
      </c>
    </row>
    <row r="3" spans="1:8" ht="29.25" customHeight="1" thickBot="1" x14ac:dyDescent="0.2">
      <c r="B3" s="46"/>
      <c r="C3" s="47"/>
      <c r="D3" s="254" t="str">
        <f>'5 売上計画(簡易版）'!E3</f>
        <v>１年目
（X年X月期）</v>
      </c>
      <c r="E3" s="255" t="str">
        <f>'5 売上計画(簡易版）'!G3</f>
        <v>２年目
（X年X月期）</v>
      </c>
      <c r="F3" s="255" t="str">
        <f>'5 売上計画(簡易版）'!I3</f>
        <v>３年目
（XX年X月期）</v>
      </c>
      <c r="G3" s="255" t="str">
        <f>'5 売上計画(簡易版）'!K3</f>
        <v>４年目
（XX年X月期）</v>
      </c>
      <c r="H3" s="254" t="str">
        <f>'5 売上計画(簡易版）'!M3</f>
        <v>５年目
（XX年X月期）</v>
      </c>
    </row>
    <row r="4" spans="1:8" ht="14.25" thickTop="1" x14ac:dyDescent="0.15">
      <c r="A4" s="1" t="s">
        <v>161</v>
      </c>
      <c r="B4" s="57" t="s">
        <v>50</v>
      </c>
      <c r="C4" s="49"/>
      <c r="D4" s="323">
        <f>'9-2設備投資計画'!G9</f>
        <v>0</v>
      </c>
      <c r="E4" s="324"/>
      <c r="F4" s="324"/>
      <c r="G4" s="324"/>
      <c r="H4" s="323"/>
    </row>
    <row r="5" spans="1:8" ht="14.25" thickBot="1" x14ac:dyDescent="0.2">
      <c r="A5" s="1" t="s">
        <v>157</v>
      </c>
      <c r="B5" s="162" t="s">
        <v>76</v>
      </c>
      <c r="C5" s="163"/>
      <c r="D5" s="325">
        <v>0</v>
      </c>
      <c r="E5" s="326"/>
      <c r="F5" s="326"/>
      <c r="G5" s="326"/>
      <c r="H5" s="325"/>
    </row>
    <row r="6" spans="1:8" x14ac:dyDescent="0.15">
      <c r="A6" s="1" t="s">
        <v>160</v>
      </c>
      <c r="B6" s="57" t="s">
        <v>77</v>
      </c>
      <c r="C6" s="49"/>
      <c r="D6" s="58">
        <f>D4+D5</f>
        <v>0</v>
      </c>
      <c r="E6" s="59">
        <f>E4+E5</f>
        <v>0</v>
      </c>
      <c r="F6" s="59">
        <f t="shared" ref="F6:H6" si="0">F4+F5</f>
        <v>0</v>
      </c>
      <c r="G6" s="59">
        <f t="shared" si="0"/>
        <v>0</v>
      </c>
      <c r="H6" s="59">
        <f t="shared" si="0"/>
        <v>0</v>
      </c>
    </row>
    <row r="7" spans="1:8" x14ac:dyDescent="0.15">
      <c r="A7" s="458" t="s">
        <v>157</v>
      </c>
      <c r="B7" s="64"/>
      <c r="C7" s="62" t="s">
        <v>52</v>
      </c>
      <c r="D7" s="327">
        <v>0</v>
      </c>
      <c r="E7" s="328"/>
      <c r="F7" s="328"/>
      <c r="G7" s="328"/>
      <c r="H7" s="327"/>
    </row>
    <row r="8" spans="1:8" x14ac:dyDescent="0.15">
      <c r="A8" s="458"/>
      <c r="B8" s="164" t="s">
        <v>78</v>
      </c>
      <c r="C8" s="63" t="s">
        <v>51</v>
      </c>
      <c r="D8" s="329">
        <v>0</v>
      </c>
      <c r="E8" s="330"/>
      <c r="F8" s="330"/>
      <c r="G8" s="330"/>
      <c r="H8" s="329"/>
    </row>
    <row r="9" spans="1:8" x14ac:dyDescent="0.15">
      <c r="A9" s="458"/>
      <c r="B9" s="164" t="s">
        <v>79</v>
      </c>
      <c r="C9" s="65" t="s">
        <v>55</v>
      </c>
      <c r="D9" s="329"/>
      <c r="E9" s="330">
        <v>0</v>
      </c>
      <c r="F9" s="330"/>
      <c r="G9" s="330"/>
      <c r="H9" s="329"/>
    </row>
    <row r="10" spans="1:8" x14ac:dyDescent="0.15">
      <c r="A10" s="458"/>
      <c r="B10" s="56"/>
      <c r="C10" s="61" t="s">
        <v>53</v>
      </c>
      <c r="D10" s="323">
        <f>D6-D7-D8-D9</f>
        <v>0</v>
      </c>
      <c r="E10" s="324"/>
      <c r="F10" s="324"/>
      <c r="G10" s="324"/>
      <c r="H10" s="323"/>
    </row>
  </sheetData>
  <sheetProtection sheet="1" objects="1" scenarios="1"/>
  <mergeCells count="1">
    <mergeCell ref="A7:A10"/>
  </mergeCells>
  <phoneticPr fontId="2"/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7"/>
  <sheetViews>
    <sheetView showGridLines="0" workbookViewId="0">
      <selection activeCell="L8" sqref="L8"/>
    </sheetView>
  </sheetViews>
  <sheetFormatPr defaultRowHeight="13.5" x14ac:dyDescent="0.15"/>
  <cols>
    <col min="2" max="2" width="14.25" customWidth="1"/>
    <col min="3" max="3" width="26" customWidth="1"/>
    <col min="4" max="4" width="17.25" customWidth="1"/>
    <col min="5" max="5" width="11.125" customWidth="1"/>
    <col min="6" max="6" width="6.25" customWidth="1"/>
    <col min="7" max="7" width="10.375" customWidth="1"/>
    <col min="11" max="11" width="11.875" customWidth="1"/>
    <col min="13" max="13" width="16.375" customWidth="1"/>
  </cols>
  <sheetData>
    <row r="2" spans="2:14" x14ac:dyDescent="0.15">
      <c r="J2" s="213"/>
      <c r="K2" s="213"/>
      <c r="L2" s="213"/>
    </row>
    <row r="3" spans="2:14" ht="27" x14ac:dyDescent="0.15">
      <c r="B3" s="310" t="s">
        <v>136</v>
      </c>
      <c r="C3" s="2"/>
      <c r="D3" s="2"/>
      <c r="E3" s="2"/>
      <c r="F3" s="2"/>
      <c r="G3" s="2" t="s">
        <v>62</v>
      </c>
      <c r="J3" s="213"/>
      <c r="K3" s="216" t="s">
        <v>122</v>
      </c>
      <c r="L3" s="213"/>
      <c r="M3" s="213"/>
      <c r="N3" s="213"/>
    </row>
    <row r="4" spans="2:14" ht="14.25" thickBot="1" x14ac:dyDescent="0.2">
      <c r="B4" s="74" t="s">
        <v>56</v>
      </c>
      <c r="C4" s="75" t="s">
        <v>57</v>
      </c>
      <c r="D4" s="76" t="s">
        <v>58</v>
      </c>
      <c r="E4" s="76" t="s">
        <v>59</v>
      </c>
      <c r="F4" s="76" t="s">
        <v>60</v>
      </c>
      <c r="G4" s="75" t="s">
        <v>61</v>
      </c>
      <c r="J4" s="217"/>
      <c r="K4" s="218" t="s">
        <v>123</v>
      </c>
      <c r="L4" s="213"/>
      <c r="M4" s="213"/>
      <c r="N4" s="213"/>
    </row>
    <row r="5" spans="2:14" ht="27.75" thickTop="1" x14ac:dyDescent="0.15">
      <c r="B5" s="77" t="str">
        <f>'5 売上計画(簡易版）'!E3</f>
        <v>１年目
（X年X月期）</v>
      </c>
      <c r="C5" s="331"/>
      <c r="D5" s="332"/>
      <c r="E5" s="324">
        <v>0</v>
      </c>
      <c r="F5" s="332">
        <v>1</v>
      </c>
      <c r="G5" s="152">
        <f>E5*F5</f>
        <v>0</v>
      </c>
      <c r="H5" t="s">
        <v>162</v>
      </c>
      <c r="J5" s="219" t="s">
        <v>101</v>
      </c>
      <c r="K5" s="237">
        <f>$G$9/$L$6</f>
        <v>0</v>
      </c>
      <c r="L5" s="219" t="s">
        <v>124</v>
      </c>
      <c r="M5" s="213"/>
      <c r="N5" s="213"/>
    </row>
    <row r="6" spans="2:14" ht="27" customHeight="1" x14ac:dyDescent="0.15">
      <c r="B6" s="159" t="str">
        <f>'5 売上計画(簡易版）'!E3</f>
        <v>１年目
（X年X月期）</v>
      </c>
      <c r="C6" s="333"/>
      <c r="D6" s="334"/>
      <c r="E6" s="335">
        <v>0</v>
      </c>
      <c r="F6" s="334">
        <v>1</v>
      </c>
      <c r="G6" s="152">
        <f t="shared" ref="G6:G8" si="0">E6*F6</f>
        <v>0</v>
      </c>
      <c r="H6" t="s">
        <v>162</v>
      </c>
      <c r="J6" s="219" t="s">
        <v>102</v>
      </c>
      <c r="K6" s="237">
        <f>IF(SUM(K5)&lt;$G$9,$G$9/$L$6,0)</f>
        <v>0</v>
      </c>
      <c r="L6" s="336">
        <v>7</v>
      </c>
      <c r="M6" s="224" t="s">
        <v>163</v>
      </c>
      <c r="N6" s="213"/>
    </row>
    <row r="7" spans="2:14" ht="27" customHeight="1" x14ac:dyDescent="0.15">
      <c r="B7" s="44"/>
      <c r="C7" s="45"/>
      <c r="D7" s="43"/>
      <c r="E7" s="60"/>
      <c r="F7" s="43"/>
      <c r="G7" s="152">
        <f t="shared" si="0"/>
        <v>0</v>
      </c>
      <c r="J7" s="219" t="s">
        <v>103</v>
      </c>
      <c r="K7" s="237">
        <f>IF(SUM($K$5:K6)&lt;$G$9,$G$9/$L$6,0)</f>
        <v>0</v>
      </c>
      <c r="L7" s="219" t="s">
        <v>125</v>
      </c>
      <c r="M7" s="213"/>
      <c r="N7" s="213"/>
    </row>
    <row r="8" spans="2:14" ht="27" customHeight="1" thickBot="1" x14ac:dyDescent="0.2">
      <c r="B8" s="153"/>
      <c r="C8" s="154"/>
      <c r="D8" s="155"/>
      <c r="E8" s="160"/>
      <c r="F8" s="155"/>
      <c r="G8" s="161">
        <f t="shared" si="0"/>
        <v>0</v>
      </c>
      <c r="J8" s="219" t="s">
        <v>104</v>
      </c>
      <c r="K8" s="237">
        <f>IF(SUM($K$5:K7)&lt;$G$9,$G$9/$L$6,0)</f>
        <v>0</v>
      </c>
      <c r="L8" s="336">
        <v>12</v>
      </c>
      <c r="M8" s="224" t="s">
        <v>163</v>
      </c>
      <c r="N8" s="213"/>
    </row>
    <row r="9" spans="2:14" ht="27" customHeight="1" thickTop="1" x14ac:dyDescent="0.15">
      <c r="B9" s="156" t="s">
        <v>75</v>
      </c>
      <c r="C9" s="157"/>
      <c r="D9" s="158"/>
      <c r="E9" s="158"/>
      <c r="F9" s="42"/>
      <c r="G9" s="152">
        <f>SUM(G5:G8)</f>
        <v>0</v>
      </c>
      <c r="H9" t="s">
        <v>162</v>
      </c>
      <c r="J9" s="219" t="s">
        <v>105</v>
      </c>
      <c r="K9" s="237">
        <f>IF(SUM($K$5:K8)&lt;$G$9,$G$9/$L$6,0)</f>
        <v>0</v>
      </c>
      <c r="L9" s="213"/>
      <c r="M9" s="213"/>
      <c r="N9" s="213"/>
    </row>
    <row r="10" spans="2:14" ht="25.5" customHeight="1" x14ac:dyDescent="0.15">
      <c r="E10" s="166"/>
      <c r="F10" s="187"/>
      <c r="J10" s="219" t="s">
        <v>126</v>
      </c>
      <c r="K10" s="237">
        <f>IF(SUM($K$5:K9)&lt;$G$9,$G$9/$L$6,0)</f>
        <v>0</v>
      </c>
      <c r="L10" s="213"/>
      <c r="M10" s="213"/>
      <c r="N10" s="213"/>
    </row>
    <row r="11" spans="2:14" ht="25.5" customHeight="1" x14ac:dyDescent="0.15">
      <c r="F11" s="186"/>
      <c r="G11" s="165"/>
      <c r="J11" s="219" t="s">
        <v>127</v>
      </c>
      <c r="K11" s="237">
        <f>IF(SUM($K$5:K10)&lt;$G$9,$G$9/$L$6,0)</f>
        <v>0</v>
      </c>
      <c r="L11" s="213"/>
      <c r="M11" s="213"/>
      <c r="N11" s="213"/>
    </row>
    <row r="12" spans="2:14" ht="25.5" customHeight="1" x14ac:dyDescent="0.15">
      <c r="J12" s="219" t="s">
        <v>128</v>
      </c>
      <c r="K12" s="220">
        <f>IF(SUM($K$5:K11)&lt;$G$9,$G$9/$L$6,0)</f>
        <v>0</v>
      </c>
      <c r="L12" s="213"/>
      <c r="M12" s="213"/>
      <c r="N12" s="213"/>
    </row>
    <row r="13" spans="2:14" ht="25.5" customHeight="1" x14ac:dyDescent="0.15">
      <c r="J13" s="219" t="s">
        <v>129</v>
      </c>
      <c r="K13" s="220">
        <f>IF(SUM($K$5:K12)&lt;$G$9,$G$9/$L$6,0)</f>
        <v>0</v>
      </c>
      <c r="L13" s="213"/>
      <c r="M13" s="213"/>
      <c r="N13" s="213"/>
    </row>
    <row r="14" spans="2:14" ht="25.5" customHeight="1" thickBot="1" x14ac:dyDescent="0.2">
      <c r="J14" s="221" t="s">
        <v>130</v>
      </c>
      <c r="K14" s="222">
        <f>IF(SUM($K$5:K13)&lt;$G$9,$G$9/$L$6,0)</f>
        <v>0</v>
      </c>
      <c r="L14" s="213"/>
      <c r="M14" s="213"/>
      <c r="N14" s="213"/>
    </row>
    <row r="15" spans="2:14" ht="25.5" customHeight="1" thickTop="1" x14ac:dyDescent="0.15">
      <c r="J15" s="223" t="s">
        <v>75</v>
      </c>
      <c r="K15" s="236">
        <f>SUM(K5:K14)</f>
        <v>0</v>
      </c>
      <c r="L15" s="213"/>
      <c r="M15" s="213"/>
      <c r="N15" s="213"/>
    </row>
    <row r="16" spans="2:14" x14ac:dyDescent="0.15">
      <c r="J16" s="224" t="s">
        <v>131</v>
      </c>
      <c r="K16" s="213"/>
      <c r="L16" s="213"/>
      <c r="M16" s="213"/>
      <c r="N16" s="213"/>
    </row>
    <row r="17" spans="7:8" x14ac:dyDescent="0.15">
      <c r="G17" s="214" t="s">
        <v>120</v>
      </c>
      <c r="H17" s="215" t="s">
        <v>121</v>
      </c>
    </row>
  </sheetData>
  <sheetProtection sheet="1" objects="1" scenarios="1"/>
  <phoneticPr fontId="2"/>
  <hyperlinks>
    <hyperlink ref="H17" r:id="rId1"/>
  </hyperlinks>
  <pageMargins left="0.25" right="0.25" top="0.75" bottom="0.75" header="0.3" footer="0.3"/>
  <pageSetup paperSize="9" scale="91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9"/>
  <sheetViews>
    <sheetView workbookViewId="0">
      <selection activeCell="E11" sqref="E11:N11"/>
    </sheetView>
  </sheetViews>
  <sheetFormatPr defaultRowHeight="13.5" x14ac:dyDescent="0.15"/>
  <cols>
    <col min="3" max="3" width="5.875" customWidth="1"/>
    <col min="4" max="4" width="16" customWidth="1"/>
    <col min="5" max="5" width="10.25" customWidth="1"/>
    <col min="6" max="6" width="9" customWidth="1"/>
    <col min="7" max="7" width="10.25" customWidth="1"/>
    <col min="9" max="9" width="10.375" customWidth="1"/>
    <col min="11" max="11" width="10.375" customWidth="1"/>
    <col min="13" max="13" width="10.375" customWidth="1"/>
  </cols>
  <sheetData>
    <row r="1" spans="3:15" ht="14.25" thickBot="1" x14ac:dyDescent="0.2">
      <c r="C1" s="2" t="s">
        <v>135</v>
      </c>
      <c r="D1" s="2"/>
      <c r="E1" s="2"/>
      <c r="F1" s="2"/>
      <c r="G1" s="2"/>
      <c r="H1" s="2"/>
      <c r="I1" s="2"/>
      <c r="J1" s="2"/>
      <c r="K1" s="2"/>
      <c r="L1" s="2"/>
      <c r="M1" s="2"/>
      <c r="N1" s="81" t="s">
        <v>54</v>
      </c>
    </row>
    <row r="2" spans="3:15" ht="24" customHeight="1" x14ac:dyDescent="0.15">
      <c r="C2" s="460"/>
      <c r="D2" s="462" t="s">
        <v>2</v>
      </c>
      <c r="E2" s="167" t="str">
        <f>'5 売上計画(簡易版）'!E3</f>
        <v>１年目
（X年X月期）</v>
      </c>
      <c r="F2" s="168"/>
      <c r="G2" s="168" t="str">
        <f>'5 売上計画(簡易版）'!G3</f>
        <v>２年目
（X年X月期）</v>
      </c>
      <c r="H2" s="168"/>
      <c r="I2" s="168" t="str">
        <f>'5 売上計画(簡易版）'!I3</f>
        <v>３年目
（XX年X月期）</v>
      </c>
      <c r="J2" s="168"/>
      <c r="K2" s="168" t="str">
        <f>'5 売上計画(簡易版）'!K3</f>
        <v>４年目
（XX年X月期）</v>
      </c>
      <c r="L2" s="168"/>
      <c r="M2" s="168" t="str">
        <f>'5 売上計画(簡易版）'!M3</f>
        <v>５年目
（XX年X月期）</v>
      </c>
      <c r="N2" s="169"/>
    </row>
    <row r="3" spans="3:15" ht="14.25" thickBot="1" x14ac:dyDescent="0.2">
      <c r="C3" s="461"/>
      <c r="D3" s="463"/>
      <c r="E3" s="115"/>
      <c r="F3" s="116" t="s">
        <v>3</v>
      </c>
      <c r="G3" s="117"/>
      <c r="H3" s="116" t="s">
        <v>3</v>
      </c>
      <c r="I3" s="117"/>
      <c r="J3" s="116" t="s">
        <v>3</v>
      </c>
      <c r="K3" s="117"/>
      <c r="L3" s="116" t="s">
        <v>3</v>
      </c>
      <c r="M3" s="117"/>
      <c r="N3" s="118" t="s">
        <v>3</v>
      </c>
    </row>
    <row r="4" spans="3:15" ht="18.75" thickTop="1" thickBot="1" x14ac:dyDescent="0.2">
      <c r="C4" s="280" t="s">
        <v>4</v>
      </c>
      <c r="D4" s="281" t="s">
        <v>5</v>
      </c>
      <c r="E4" s="282" t="e">
        <f>'5 売上計画(簡易版）'!E5</f>
        <v>#DIV/0!</v>
      </c>
      <c r="F4" s="283" t="e">
        <f t="shared" ref="F4:F13" si="0">E4/$E$4</f>
        <v>#DIV/0!</v>
      </c>
      <c r="G4" s="284" t="e">
        <f>'5 売上計画(簡易版）'!G5</f>
        <v>#DIV/0!</v>
      </c>
      <c r="H4" s="283" t="e">
        <f t="shared" ref="H4:H13" si="1">G4/$G$4</f>
        <v>#DIV/0!</v>
      </c>
      <c r="I4" s="284" t="e">
        <f>'5 売上計画(簡易版）'!I5</f>
        <v>#DIV/0!</v>
      </c>
      <c r="J4" s="285" t="e">
        <f t="shared" ref="J4:J13" si="2">I4/$I$4</f>
        <v>#DIV/0!</v>
      </c>
      <c r="K4" s="282" t="e">
        <f>'5 売上計画(簡易版）'!K5</f>
        <v>#DIV/0!</v>
      </c>
      <c r="L4" s="283" t="e">
        <f t="shared" ref="L4:L13" si="3">K4/$K$4</f>
        <v>#DIV/0!</v>
      </c>
      <c r="M4" s="284" t="e">
        <f>'5 売上計画(簡易版）'!M5</f>
        <v>#DIV/0!</v>
      </c>
      <c r="N4" s="286" t="e">
        <f t="shared" ref="N4:N13" si="4">M4/$M$4</f>
        <v>#DIV/0!</v>
      </c>
      <c r="O4" s="3" t="s">
        <v>134</v>
      </c>
    </row>
    <row r="5" spans="3:15" ht="17.25" x14ac:dyDescent="0.15">
      <c r="C5" s="90" t="s">
        <v>6</v>
      </c>
      <c r="D5" s="109" t="s">
        <v>7</v>
      </c>
      <c r="E5" s="110">
        <f>SUM(E6:E9)</f>
        <v>0</v>
      </c>
      <c r="F5" s="111" t="e">
        <f t="shared" si="0"/>
        <v>#DIV/0!</v>
      </c>
      <c r="G5" s="112">
        <f>SUM(G6:G9)</f>
        <v>0</v>
      </c>
      <c r="H5" s="111" t="e">
        <f t="shared" si="1"/>
        <v>#DIV/0!</v>
      </c>
      <c r="I5" s="112">
        <f>SUM(I6:I9)</f>
        <v>0</v>
      </c>
      <c r="J5" s="111" t="e">
        <f t="shared" si="2"/>
        <v>#DIV/0!</v>
      </c>
      <c r="K5" s="112">
        <f>SUM(K6:K9)</f>
        <v>0</v>
      </c>
      <c r="L5" s="111" t="e">
        <f t="shared" si="3"/>
        <v>#DIV/0!</v>
      </c>
      <c r="M5" s="112">
        <f>SUM(M6:M9)</f>
        <v>0</v>
      </c>
      <c r="N5" s="113" t="e">
        <f t="shared" si="4"/>
        <v>#DIV/0!</v>
      </c>
      <c r="O5" s="3" t="s">
        <v>10</v>
      </c>
    </row>
    <row r="6" spans="3:15" ht="17.25" x14ac:dyDescent="0.15">
      <c r="C6" s="90"/>
      <c r="D6" s="189" t="s">
        <v>94</v>
      </c>
      <c r="E6" s="337">
        <v>0</v>
      </c>
      <c r="F6" s="340" t="e">
        <f>E6/E4</f>
        <v>#DIV/0!</v>
      </c>
      <c r="G6" s="338">
        <v>0</v>
      </c>
      <c r="H6" s="340" t="e">
        <f>G6/G4</f>
        <v>#DIV/0!</v>
      </c>
      <c r="I6" s="338">
        <v>0</v>
      </c>
      <c r="J6" s="340" t="e">
        <f>I6/I4</f>
        <v>#DIV/0!</v>
      </c>
      <c r="K6" s="338">
        <v>0</v>
      </c>
      <c r="L6" s="340" t="e">
        <f>K6/K4</f>
        <v>#DIV/0!</v>
      </c>
      <c r="M6" s="339">
        <v>0</v>
      </c>
      <c r="N6" s="341" t="e">
        <f>M6/M4</f>
        <v>#DIV/0!</v>
      </c>
      <c r="O6" t="s">
        <v>132</v>
      </c>
    </row>
    <row r="7" spans="3:15" ht="17.25" x14ac:dyDescent="0.15">
      <c r="C7" s="90"/>
      <c r="D7" s="189" t="s">
        <v>95</v>
      </c>
      <c r="E7" s="337">
        <v>0</v>
      </c>
      <c r="F7" s="340" t="e">
        <f>E7/E4</f>
        <v>#DIV/0!</v>
      </c>
      <c r="G7" s="338">
        <f>E7</f>
        <v>0</v>
      </c>
      <c r="H7" s="340" t="e">
        <f>G7/G4</f>
        <v>#DIV/0!</v>
      </c>
      <c r="I7" s="338">
        <f>G7</f>
        <v>0</v>
      </c>
      <c r="J7" s="340" t="e">
        <f>I7/I4</f>
        <v>#DIV/0!</v>
      </c>
      <c r="K7" s="338">
        <f>I7</f>
        <v>0</v>
      </c>
      <c r="L7" s="340" t="e">
        <f>K7/K4</f>
        <v>#DIV/0!</v>
      </c>
      <c r="M7" s="338">
        <f>E7</f>
        <v>0</v>
      </c>
      <c r="N7" s="342" t="e">
        <f>M7/M4</f>
        <v>#DIV/0!</v>
      </c>
      <c r="O7" t="s">
        <v>132</v>
      </c>
    </row>
    <row r="8" spans="3:15" ht="17.25" x14ac:dyDescent="0.15">
      <c r="C8" s="90"/>
      <c r="D8" s="189" t="s">
        <v>97</v>
      </c>
      <c r="E8" s="337">
        <v>0</v>
      </c>
      <c r="F8" s="340" t="e">
        <f>E8/E4</f>
        <v>#DIV/0!</v>
      </c>
      <c r="G8" s="339">
        <v>0</v>
      </c>
      <c r="H8" s="340" t="e">
        <f>G8/G4</f>
        <v>#DIV/0!</v>
      </c>
      <c r="I8" s="339">
        <v>0</v>
      </c>
      <c r="J8" s="340" t="e">
        <f>I8/I4</f>
        <v>#DIV/0!</v>
      </c>
      <c r="K8" s="339">
        <v>0</v>
      </c>
      <c r="L8" s="340" t="e">
        <f>K8/K4</f>
        <v>#DIV/0!</v>
      </c>
      <c r="M8" s="339">
        <v>0</v>
      </c>
      <c r="N8" s="342" t="e">
        <f>M8/M4</f>
        <v>#DIV/0!</v>
      </c>
      <c r="O8" t="s">
        <v>132</v>
      </c>
    </row>
    <row r="9" spans="3:15" ht="18" thickBot="1" x14ac:dyDescent="0.2">
      <c r="C9" s="36"/>
      <c r="D9" s="175" t="s">
        <v>96</v>
      </c>
      <c r="E9" s="107">
        <f>'9-2設備投資計画'!K5</f>
        <v>0</v>
      </c>
      <c r="F9" s="88" t="e">
        <f t="shared" si="0"/>
        <v>#DIV/0!</v>
      </c>
      <c r="G9" s="108">
        <f>'9-2設備投資計画'!K6</f>
        <v>0</v>
      </c>
      <c r="H9" s="88" t="e">
        <f>G9/G4</f>
        <v>#DIV/0!</v>
      </c>
      <c r="I9" s="108">
        <f>'9-2設備投資計画'!K7</f>
        <v>0</v>
      </c>
      <c r="J9" s="88" t="e">
        <f>I9/I4</f>
        <v>#DIV/0!</v>
      </c>
      <c r="K9" s="108">
        <f>'9-2設備投資計画'!K8</f>
        <v>0</v>
      </c>
      <c r="L9" s="88" t="e">
        <f>K9/K4</f>
        <v>#DIV/0!</v>
      </c>
      <c r="M9" s="108">
        <f>'9-2設備投資計画'!K9</f>
        <v>0</v>
      </c>
      <c r="N9" s="89" t="e">
        <f>M9/M4</f>
        <v>#DIV/0!</v>
      </c>
      <c r="O9" s="3" t="s">
        <v>133</v>
      </c>
    </row>
    <row r="10" spans="3:15" ht="18" thickBot="1" x14ac:dyDescent="0.2">
      <c r="C10" s="287" t="s">
        <v>8</v>
      </c>
      <c r="D10" s="288" t="s">
        <v>9</v>
      </c>
      <c r="E10" s="289" t="e">
        <f t="shared" ref="E10:K10" si="5">E4-E5</f>
        <v>#DIV/0!</v>
      </c>
      <c r="F10" s="290" t="e">
        <f t="shared" si="0"/>
        <v>#DIV/0!</v>
      </c>
      <c r="G10" s="291" t="e">
        <f t="shared" si="5"/>
        <v>#DIV/0!</v>
      </c>
      <c r="H10" s="290" t="e">
        <f t="shared" si="1"/>
        <v>#DIV/0!</v>
      </c>
      <c r="I10" s="291" t="e">
        <f t="shared" si="5"/>
        <v>#DIV/0!</v>
      </c>
      <c r="J10" s="290" t="e">
        <f t="shared" si="2"/>
        <v>#DIV/0!</v>
      </c>
      <c r="K10" s="291" t="e">
        <f t="shared" si="5"/>
        <v>#DIV/0!</v>
      </c>
      <c r="L10" s="290" t="e">
        <f t="shared" si="3"/>
        <v>#DIV/0!</v>
      </c>
      <c r="M10" s="291" t="e">
        <f>M4-M5</f>
        <v>#DIV/0!</v>
      </c>
      <c r="N10" s="292" t="e">
        <f t="shared" si="4"/>
        <v>#DIV/0!</v>
      </c>
      <c r="O10" s="3" t="s">
        <v>10</v>
      </c>
    </row>
    <row r="11" spans="3:15" ht="17.25" x14ac:dyDescent="0.15">
      <c r="C11" s="90" t="s">
        <v>11</v>
      </c>
      <c r="D11" s="170" t="s">
        <v>12</v>
      </c>
      <c r="E11" s="343" t="e">
        <f>'5 売上計画(簡易版）'!E11+E12</f>
        <v>#DIV/0!</v>
      </c>
      <c r="F11" s="344" t="e">
        <f t="shared" si="0"/>
        <v>#DIV/0!</v>
      </c>
      <c r="G11" s="345" t="e">
        <f>'5 売上計画(簡易版）'!G11+G12</f>
        <v>#DIV/0!</v>
      </c>
      <c r="H11" s="344" t="e">
        <f t="shared" si="1"/>
        <v>#DIV/0!</v>
      </c>
      <c r="I11" s="345" t="e">
        <f>'5 売上計画(簡易版）'!I11+I12</f>
        <v>#DIV/0!</v>
      </c>
      <c r="J11" s="344" t="e">
        <f t="shared" si="2"/>
        <v>#DIV/0!</v>
      </c>
      <c r="K11" s="345" t="e">
        <f>'5 売上計画(簡易版）'!K11+K12</f>
        <v>#DIV/0!</v>
      </c>
      <c r="L11" s="344" t="e">
        <f t="shared" si="3"/>
        <v>#DIV/0!</v>
      </c>
      <c r="M11" s="345" t="e">
        <f>'5 売上計画(簡易版）'!M11+M12</f>
        <v>#DIV/0!</v>
      </c>
      <c r="N11" s="346" t="e">
        <f t="shared" si="4"/>
        <v>#DIV/0!</v>
      </c>
      <c r="O11" s="3" t="s">
        <v>134</v>
      </c>
    </row>
    <row r="12" spans="3:15" ht="18" thickBot="1" x14ac:dyDescent="0.2">
      <c r="C12" s="36"/>
      <c r="D12" s="175" t="s">
        <v>80</v>
      </c>
      <c r="E12" s="107">
        <f>'9-1資金計画'!D5</f>
        <v>0</v>
      </c>
      <c r="F12" s="114" t="e">
        <f t="shared" si="0"/>
        <v>#DIV/0!</v>
      </c>
      <c r="G12" s="108">
        <f>'9-1資金計画'!E5</f>
        <v>0</v>
      </c>
      <c r="H12" s="114" t="e">
        <f t="shared" si="1"/>
        <v>#DIV/0!</v>
      </c>
      <c r="I12" s="108">
        <f>'9-1資金計画'!F5</f>
        <v>0</v>
      </c>
      <c r="J12" s="114" t="e">
        <f t="shared" si="2"/>
        <v>#DIV/0!</v>
      </c>
      <c r="K12" s="108">
        <f>'9-1資金計画'!G5</f>
        <v>0</v>
      </c>
      <c r="L12" s="114" t="e">
        <f t="shared" si="3"/>
        <v>#DIV/0!</v>
      </c>
      <c r="M12" s="108">
        <f>'9-1資金計画'!H5</f>
        <v>0</v>
      </c>
      <c r="N12" s="89" t="e">
        <f t="shared" si="4"/>
        <v>#DIV/0!</v>
      </c>
      <c r="O12" s="3" t="s">
        <v>133</v>
      </c>
    </row>
    <row r="13" spans="3:15" ht="18" thickBot="1" x14ac:dyDescent="0.2">
      <c r="C13" s="293" t="s">
        <v>13</v>
      </c>
      <c r="D13" s="294" t="s">
        <v>14</v>
      </c>
      <c r="E13" s="295" t="e">
        <f t="shared" ref="E13:M13" si="6">E10-E11</f>
        <v>#DIV/0!</v>
      </c>
      <c r="F13" s="296" t="e">
        <f t="shared" si="0"/>
        <v>#DIV/0!</v>
      </c>
      <c r="G13" s="295" t="e">
        <f t="shared" si="6"/>
        <v>#DIV/0!</v>
      </c>
      <c r="H13" s="297" t="e">
        <f t="shared" si="1"/>
        <v>#DIV/0!</v>
      </c>
      <c r="I13" s="298" t="e">
        <f t="shared" si="6"/>
        <v>#DIV/0!</v>
      </c>
      <c r="J13" s="297" t="e">
        <f t="shared" si="2"/>
        <v>#DIV/0!</v>
      </c>
      <c r="K13" s="298" t="e">
        <f t="shared" si="6"/>
        <v>#DIV/0!</v>
      </c>
      <c r="L13" s="297" t="e">
        <f t="shared" si="3"/>
        <v>#DIV/0!</v>
      </c>
      <c r="M13" s="298" t="e">
        <f t="shared" si="6"/>
        <v>#DIV/0!</v>
      </c>
      <c r="N13" s="299" t="e">
        <f t="shared" si="4"/>
        <v>#DIV/0!</v>
      </c>
      <c r="O13" s="3" t="s">
        <v>10</v>
      </c>
    </row>
    <row r="14" spans="3:15" ht="18" thickBot="1" x14ac:dyDescent="0.2">
      <c r="C14" s="99" t="s">
        <v>71</v>
      </c>
      <c r="D14" s="101" t="s">
        <v>70</v>
      </c>
      <c r="E14" s="103">
        <f>'9-1資金計画'!D9</f>
        <v>0</v>
      </c>
      <c r="F14" s="100" t="e">
        <f>E14/E4</f>
        <v>#DIV/0!</v>
      </c>
      <c r="G14" s="104">
        <f>'9-1資金計画'!E9</f>
        <v>0</v>
      </c>
      <c r="H14" s="100" t="e">
        <f>G14/G4</f>
        <v>#DIV/0!</v>
      </c>
      <c r="I14" s="104">
        <f>'9-1資金計画'!F9</f>
        <v>0</v>
      </c>
      <c r="J14" s="100" t="e">
        <f>I14/I4</f>
        <v>#DIV/0!</v>
      </c>
      <c r="K14" s="104">
        <f>'9-1資金計画'!G9</f>
        <v>0</v>
      </c>
      <c r="L14" s="100" t="e">
        <f>K14/K4</f>
        <v>#DIV/0!</v>
      </c>
      <c r="M14" s="104">
        <f>'9-1資金計画'!H9</f>
        <v>0</v>
      </c>
      <c r="N14" s="106" t="e">
        <f>M14/M4</f>
        <v>#DIV/0!</v>
      </c>
      <c r="O14" s="3" t="s">
        <v>133</v>
      </c>
    </row>
    <row r="15" spans="3:15" ht="18" thickBot="1" x14ac:dyDescent="0.2">
      <c r="C15" s="300" t="s">
        <v>72</v>
      </c>
      <c r="D15" s="301" t="s">
        <v>73</v>
      </c>
      <c r="E15" s="302" t="e">
        <f>E13+E14</f>
        <v>#DIV/0!</v>
      </c>
      <c r="F15" s="303" t="e">
        <f>E15/E4</f>
        <v>#DIV/0!</v>
      </c>
      <c r="G15" s="304" t="e">
        <f>G13+G14</f>
        <v>#DIV/0!</v>
      </c>
      <c r="H15" s="303" t="e">
        <f>G15/G4</f>
        <v>#DIV/0!</v>
      </c>
      <c r="I15" s="304" t="e">
        <f>I13+I14</f>
        <v>#DIV/0!</v>
      </c>
      <c r="J15" s="303" t="e">
        <f>I15/I4</f>
        <v>#DIV/0!</v>
      </c>
      <c r="K15" s="304" t="e">
        <f>K13+K14</f>
        <v>#DIV/0!</v>
      </c>
      <c r="L15" s="303" t="e">
        <f>K15/K4</f>
        <v>#DIV/0!</v>
      </c>
      <c r="M15" s="304" t="e">
        <f>M13+M14</f>
        <v>#DIV/0!</v>
      </c>
      <c r="N15" s="305" t="e">
        <f>M15/M4</f>
        <v>#DIV/0!</v>
      </c>
      <c r="O15" s="3" t="s">
        <v>10</v>
      </c>
    </row>
    <row r="16" spans="3:15" x14ac:dyDescent="0.15">
      <c r="F16" s="1" t="s">
        <v>10</v>
      </c>
      <c r="G16" s="1"/>
      <c r="H16" s="1" t="s">
        <v>10</v>
      </c>
      <c r="I16" s="1"/>
      <c r="J16" s="1" t="s">
        <v>10</v>
      </c>
      <c r="K16" s="1"/>
      <c r="L16" s="1" t="s">
        <v>10</v>
      </c>
      <c r="M16" s="1"/>
      <c r="N16" s="1" t="s">
        <v>10</v>
      </c>
    </row>
    <row r="19" spans="4:4" x14ac:dyDescent="0.15">
      <c r="D19" s="3"/>
    </row>
  </sheetData>
  <sheetProtection sheet="1" objects="1" scenarios="1"/>
  <mergeCells count="2">
    <mergeCell ref="C2:C3"/>
    <mergeCell ref="D2:D3"/>
  </mergeCells>
  <phoneticPr fontId="2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62"/>
  <sheetViews>
    <sheetView showGridLines="0" view="pageBreakPreview" zoomScale="130" zoomScaleNormal="85" zoomScaleSheetLayoutView="130" workbookViewId="0">
      <selection activeCell="D1" sqref="D1"/>
    </sheetView>
  </sheetViews>
  <sheetFormatPr defaultRowHeight="13.5" x14ac:dyDescent="0.15"/>
  <cols>
    <col min="1" max="74" width="2.25" customWidth="1"/>
  </cols>
  <sheetData>
    <row r="1" spans="1:40" ht="14.25" thickBot="1" x14ac:dyDescent="0.2">
      <c r="A1" s="259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AA1" s="5"/>
      <c r="AB1" s="5"/>
      <c r="AC1" s="5"/>
      <c r="AD1" s="5"/>
      <c r="AG1" s="5"/>
      <c r="AH1" s="5"/>
      <c r="AI1" s="433">
        <f ca="1">TODAY()</f>
        <v>43655</v>
      </c>
      <c r="AJ1" s="433"/>
      <c r="AK1" s="433"/>
      <c r="AL1" s="433"/>
      <c r="AM1" s="433"/>
      <c r="AN1" s="433"/>
    </row>
    <row r="2" spans="1:40" ht="14.25" customHeight="1" x14ac:dyDescent="0.15">
      <c r="A2" s="439" t="s">
        <v>190</v>
      </c>
      <c r="B2" s="440"/>
      <c r="C2" s="440"/>
      <c r="D2" s="440"/>
      <c r="E2" s="440"/>
      <c r="F2" s="440"/>
      <c r="G2" s="440"/>
      <c r="H2" s="440"/>
      <c r="I2" s="440"/>
      <c r="J2" s="441"/>
      <c r="K2" s="448" t="str">
        <f>製品企画書①!K2</f>
        <v xml:space="preserve">企画名：  </v>
      </c>
      <c r="L2" s="449"/>
      <c r="M2" s="449"/>
      <c r="N2" s="347">
        <f>製品企画書①!N2</f>
        <v>0</v>
      </c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8"/>
    </row>
    <row r="3" spans="1:40" x14ac:dyDescent="0.15">
      <c r="A3" s="442"/>
      <c r="B3" s="443"/>
      <c r="C3" s="443"/>
      <c r="D3" s="443"/>
      <c r="E3" s="443"/>
      <c r="F3" s="443"/>
      <c r="G3" s="443"/>
      <c r="H3" s="443"/>
      <c r="I3" s="443"/>
      <c r="J3" s="444"/>
      <c r="K3" s="365" t="str">
        <f>製品企画書①!K3</f>
        <v>企業名：　</v>
      </c>
      <c r="L3" s="366"/>
      <c r="M3" s="366"/>
      <c r="N3" s="366">
        <f>製品企画書①!N3</f>
        <v>0</v>
      </c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450"/>
    </row>
    <row r="4" spans="1:40" x14ac:dyDescent="0.15">
      <c r="A4" s="445" t="s">
        <v>64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7"/>
    </row>
    <row r="5" spans="1:40" ht="17.25" x14ac:dyDescent="0.15">
      <c r="A5" s="82"/>
      <c r="B5" s="67"/>
      <c r="C5" s="67"/>
      <c r="D5" s="67"/>
      <c r="E5" s="67"/>
      <c r="F5" s="67"/>
      <c r="G5" s="67"/>
      <c r="H5" s="67"/>
      <c r="I5" s="67"/>
      <c r="J5" s="67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83"/>
    </row>
    <row r="6" spans="1:40" ht="17.25" x14ac:dyDescent="0.15">
      <c r="A6" s="82"/>
      <c r="B6" s="67"/>
      <c r="C6" s="67"/>
      <c r="D6" s="67"/>
      <c r="E6" s="67"/>
      <c r="F6" s="67"/>
      <c r="G6" s="67"/>
      <c r="H6" s="67"/>
      <c r="I6" s="67"/>
      <c r="J6" s="67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83"/>
    </row>
    <row r="7" spans="1:40" ht="17.25" x14ac:dyDescent="0.15">
      <c r="A7" s="82"/>
      <c r="B7" s="67"/>
      <c r="C7" s="67"/>
      <c r="D7" s="67"/>
      <c r="E7" s="67"/>
      <c r="F7" s="67"/>
      <c r="G7" s="67"/>
      <c r="H7" s="67"/>
      <c r="I7" s="67"/>
      <c r="J7" s="67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83"/>
    </row>
    <row r="8" spans="1:40" ht="17.25" x14ac:dyDescent="0.15">
      <c r="A8" s="82"/>
      <c r="B8" s="67"/>
      <c r="C8" s="67"/>
      <c r="D8" s="67"/>
      <c r="E8" s="67"/>
      <c r="F8" s="67"/>
      <c r="G8" s="67"/>
      <c r="H8" s="67"/>
      <c r="I8" s="67"/>
      <c r="J8" s="67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83"/>
    </row>
    <row r="9" spans="1:40" ht="17.25" x14ac:dyDescent="0.15">
      <c r="A9" s="82"/>
      <c r="B9" s="67"/>
      <c r="C9" s="67"/>
      <c r="D9" s="67"/>
      <c r="E9" s="67"/>
      <c r="F9" s="67"/>
      <c r="G9" s="67"/>
      <c r="H9" s="67"/>
      <c r="I9" s="67"/>
      <c r="J9" s="67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83"/>
    </row>
    <row r="10" spans="1:40" ht="17.25" x14ac:dyDescent="0.15">
      <c r="A10" s="82"/>
      <c r="B10" s="67"/>
      <c r="C10" s="67"/>
      <c r="D10" s="67"/>
      <c r="E10" s="67"/>
      <c r="F10" s="67"/>
      <c r="G10" s="67"/>
      <c r="H10" s="67"/>
      <c r="I10" s="67"/>
      <c r="J10" s="67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83"/>
    </row>
    <row r="11" spans="1:40" ht="17.25" x14ac:dyDescent="0.15">
      <c r="A11" s="82"/>
      <c r="B11" s="67"/>
      <c r="C11" s="67"/>
      <c r="D11" s="67"/>
      <c r="E11" s="67"/>
      <c r="F11" s="67"/>
      <c r="G11" s="67"/>
      <c r="H11" s="67"/>
      <c r="I11" s="67"/>
      <c r="J11" s="67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83"/>
    </row>
    <row r="12" spans="1:40" ht="17.25" x14ac:dyDescent="0.15">
      <c r="A12" s="82"/>
      <c r="B12" s="67"/>
      <c r="C12" s="67"/>
      <c r="D12" s="67"/>
      <c r="E12" s="67"/>
      <c r="F12" s="67"/>
      <c r="G12" s="67"/>
      <c r="H12" s="67"/>
      <c r="I12" s="67"/>
      <c r="J12" s="67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83"/>
    </row>
    <row r="13" spans="1:40" ht="13.5" customHeight="1" x14ac:dyDescent="0.15">
      <c r="A13" s="420" t="s">
        <v>42</v>
      </c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/>
      <c r="AM13" s="421"/>
      <c r="AN13" s="422"/>
    </row>
    <row r="14" spans="1:40" x14ac:dyDescent="0.15">
      <c r="A14" s="84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260" t="s">
        <v>66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91"/>
    </row>
    <row r="15" spans="1:40" x14ac:dyDescent="0.15">
      <c r="A15" s="84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423"/>
    </row>
    <row r="16" spans="1:40" x14ac:dyDescent="0.15">
      <c r="A16" s="84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423"/>
    </row>
    <row r="17" spans="1:40" x14ac:dyDescent="0.15">
      <c r="A17" s="84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423"/>
    </row>
    <row r="18" spans="1:40" x14ac:dyDescent="0.15">
      <c r="A18" s="8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423"/>
    </row>
    <row r="19" spans="1:40" x14ac:dyDescent="0.15">
      <c r="A19" s="84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423"/>
    </row>
    <row r="20" spans="1:40" x14ac:dyDescent="0.15">
      <c r="A20" s="84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423"/>
    </row>
    <row r="21" spans="1:40" x14ac:dyDescent="0.15">
      <c r="A21" s="84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423"/>
    </row>
    <row r="22" spans="1:40" x14ac:dyDescent="0.15">
      <c r="A22" s="8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423"/>
    </row>
    <row r="23" spans="1:40" x14ac:dyDescent="0.15">
      <c r="A23" s="8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423"/>
    </row>
    <row r="24" spans="1:40" x14ac:dyDescent="0.15">
      <c r="A24" s="420" t="s">
        <v>43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1"/>
      <c r="AL24" s="421"/>
      <c r="AM24" s="421"/>
      <c r="AN24" s="422"/>
    </row>
    <row r="25" spans="1:40" x14ac:dyDescent="0.15">
      <c r="A25" s="427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423"/>
    </row>
    <row r="26" spans="1:40" x14ac:dyDescent="0.15">
      <c r="A26" s="427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423"/>
    </row>
    <row r="27" spans="1:40" x14ac:dyDescent="0.15">
      <c r="A27" s="427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423"/>
    </row>
    <row r="28" spans="1:40" x14ac:dyDescent="0.15">
      <c r="A28" s="427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423"/>
    </row>
    <row r="29" spans="1:40" x14ac:dyDescent="0.15">
      <c r="A29" s="427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423"/>
    </row>
    <row r="30" spans="1:40" x14ac:dyDescent="0.15">
      <c r="A30" s="427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423"/>
    </row>
    <row r="31" spans="1:40" x14ac:dyDescent="0.15">
      <c r="A31" s="427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423"/>
    </row>
    <row r="32" spans="1:40" x14ac:dyDescent="0.15">
      <c r="A32" s="424" t="s">
        <v>44</v>
      </c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6"/>
    </row>
    <row r="33" spans="1:51" ht="13.5" customHeight="1" x14ac:dyDescent="0.15">
      <c r="A33" s="437" t="s">
        <v>164</v>
      </c>
      <c r="B33" s="435"/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 t="s">
        <v>165</v>
      </c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6"/>
    </row>
    <row r="34" spans="1:51" ht="13.5" customHeight="1" x14ac:dyDescent="0.15">
      <c r="A34" s="427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423"/>
    </row>
    <row r="35" spans="1:51" ht="13.5" customHeight="1" x14ac:dyDescent="0.15">
      <c r="A35" s="427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423"/>
    </row>
    <row r="36" spans="1:51" ht="13.5" customHeight="1" x14ac:dyDescent="0.15">
      <c r="A36" s="427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423"/>
    </row>
    <row r="37" spans="1:51" ht="13.5" customHeight="1" x14ac:dyDescent="0.15">
      <c r="A37" s="427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423"/>
    </row>
    <row r="38" spans="1:51" ht="13.5" customHeight="1" x14ac:dyDescent="0.15">
      <c r="A38" s="427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423"/>
    </row>
    <row r="39" spans="1:51" ht="13.5" customHeight="1" x14ac:dyDescent="0.15">
      <c r="A39" s="427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423"/>
    </row>
    <row r="40" spans="1:51" ht="13.5" customHeight="1" x14ac:dyDescent="0.15">
      <c r="A40" s="427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423"/>
    </row>
    <row r="41" spans="1:51" ht="13.5" customHeight="1" x14ac:dyDescent="0.15">
      <c r="A41" s="427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423"/>
    </row>
    <row r="42" spans="1:51" ht="13.5" customHeight="1" x14ac:dyDescent="0.15">
      <c r="A42" s="438"/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434"/>
    </row>
    <row r="43" spans="1:51" x14ac:dyDescent="0.15">
      <c r="A43" s="418" t="s">
        <v>63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419"/>
    </row>
    <row r="44" spans="1:51" x14ac:dyDescent="0.15">
      <c r="A44" s="428" t="s">
        <v>69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374"/>
      <c r="AM44" s="374"/>
      <c r="AN44" s="429"/>
    </row>
    <row r="45" spans="1:51" x14ac:dyDescent="0.15">
      <c r="A45" s="94"/>
      <c r="B45" s="78"/>
      <c r="C45" s="78" t="s">
        <v>86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95"/>
    </row>
    <row r="46" spans="1:51" x14ac:dyDescent="0.15">
      <c r="A46" s="430" t="s">
        <v>68</v>
      </c>
      <c r="B46" s="431"/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2"/>
    </row>
    <row r="47" spans="1:51" x14ac:dyDescent="0.15">
      <c r="A47" s="94"/>
      <c r="B47" s="78"/>
      <c r="C47" s="78" t="s">
        <v>85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95"/>
      <c r="AX47" s="4"/>
      <c r="AY47" s="4"/>
    </row>
    <row r="48" spans="1:51" x14ac:dyDescent="0.15">
      <c r="A48" s="430" t="s">
        <v>67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31"/>
      <c r="AF48" s="431"/>
      <c r="AG48" s="431"/>
      <c r="AH48" s="431"/>
      <c r="AI48" s="431"/>
      <c r="AJ48" s="431"/>
      <c r="AK48" s="431"/>
      <c r="AL48" s="431"/>
      <c r="AM48" s="431"/>
      <c r="AN48" s="432"/>
    </row>
    <row r="49" spans="1:40" x14ac:dyDescent="0.15">
      <c r="A49" s="96"/>
      <c r="B49" s="79"/>
      <c r="C49" s="79" t="s">
        <v>85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97"/>
    </row>
    <row r="50" spans="1:40" x14ac:dyDescent="0.15">
      <c r="A50" s="418" t="s">
        <v>81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356"/>
      <c r="AM50" s="356"/>
      <c r="AN50" s="419"/>
    </row>
    <row r="51" spans="1:40" x14ac:dyDescent="0.15">
      <c r="A51" s="413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  <c r="AK51" s="358"/>
      <c r="AL51" s="358"/>
      <c r="AM51" s="358"/>
      <c r="AN51" s="414"/>
    </row>
    <row r="52" spans="1:40" x14ac:dyDescent="0.15">
      <c r="A52" s="413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414"/>
    </row>
    <row r="53" spans="1:40" x14ac:dyDescent="0.15">
      <c r="A53" s="413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414"/>
    </row>
    <row r="54" spans="1:40" x14ac:dyDescent="0.15">
      <c r="A54" s="413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8"/>
      <c r="AJ54" s="358"/>
      <c r="AK54" s="358"/>
      <c r="AL54" s="358"/>
      <c r="AM54" s="358"/>
      <c r="AN54" s="414"/>
    </row>
    <row r="55" spans="1:40" x14ac:dyDescent="0.15">
      <c r="A55" s="413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  <c r="AJ55" s="358"/>
      <c r="AK55" s="358"/>
      <c r="AL55" s="358"/>
      <c r="AM55" s="358"/>
      <c r="AN55" s="414"/>
    </row>
    <row r="56" spans="1:40" x14ac:dyDescent="0.15">
      <c r="A56" s="413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8"/>
      <c r="AL56" s="358"/>
      <c r="AM56" s="358"/>
      <c r="AN56" s="414"/>
    </row>
    <row r="57" spans="1:40" x14ac:dyDescent="0.15">
      <c r="A57" s="413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58"/>
      <c r="AL57" s="358"/>
      <c r="AM57" s="358"/>
      <c r="AN57" s="414"/>
    </row>
    <row r="58" spans="1:40" x14ac:dyDescent="0.15">
      <c r="A58" s="413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414"/>
    </row>
    <row r="59" spans="1:40" x14ac:dyDescent="0.15">
      <c r="A59" s="413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414"/>
    </row>
    <row r="60" spans="1:40" x14ac:dyDescent="0.15">
      <c r="A60" s="413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8"/>
      <c r="AL60" s="358"/>
      <c r="AM60" s="358"/>
      <c r="AN60" s="414"/>
    </row>
    <row r="61" spans="1:40" x14ac:dyDescent="0.15">
      <c r="A61" s="413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414"/>
    </row>
    <row r="62" spans="1:40" ht="14.25" thickBot="1" x14ac:dyDescent="0.2">
      <c r="A62" s="415"/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6"/>
      <c r="AD62" s="416"/>
      <c r="AE62" s="416"/>
      <c r="AF62" s="416"/>
      <c r="AG62" s="416"/>
      <c r="AH62" s="416"/>
      <c r="AI62" s="416"/>
      <c r="AJ62" s="416"/>
      <c r="AK62" s="416"/>
      <c r="AL62" s="416"/>
      <c r="AM62" s="416"/>
      <c r="AN62" s="417"/>
    </row>
  </sheetData>
  <mergeCells count="21">
    <mergeCell ref="AI1:AN1"/>
    <mergeCell ref="U34:AN42"/>
    <mergeCell ref="U33:AN33"/>
    <mergeCell ref="A33:T33"/>
    <mergeCell ref="A34:T42"/>
    <mergeCell ref="A2:J3"/>
    <mergeCell ref="A4:AN4"/>
    <mergeCell ref="K2:M2"/>
    <mergeCell ref="K3:M3"/>
    <mergeCell ref="N3:AN3"/>
    <mergeCell ref="A51:AN62"/>
    <mergeCell ref="A50:AN50"/>
    <mergeCell ref="A43:AN43"/>
    <mergeCell ref="A24:AN24"/>
    <mergeCell ref="A13:AN13"/>
    <mergeCell ref="Z15:AN23"/>
    <mergeCell ref="A32:AN32"/>
    <mergeCell ref="A25:AN31"/>
    <mergeCell ref="A44:AN44"/>
    <mergeCell ref="A46:AN46"/>
    <mergeCell ref="A48:AN48"/>
  </mergeCells>
  <phoneticPr fontId="2"/>
  <pageMargins left="0.59055118110236227" right="0" top="0.19685039370078741" bottom="0.19685039370078741" header="0" footer="0"/>
  <pageSetup paperSize="9" fitToHeight="0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zoomScale="60" zoomScaleNormal="60" workbookViewId="0">
      <selection activeCell="T6" sqref="T6"/>
    </sheetView>
  </sheetViews>
  <sheetFormatPr defaultRowHeight="13.5" outlineLevelRow="1" x14ac:dyDescent="0.15"/>
  <cols>
    <col min="1" max="2" width="4.375" customWidth="1"/>
    <col min="3" max="3" width="4.625" customWidth="1"/>
    <col min="4" max="14" width="16.75" customWidth="1"/>
  </cols>
  <sheetData>
    <row r="1" spans="1:15" ht="32.25" customHeight="1" thickBot="1" x14ac:dyDescent="0.2">
      <c r="C1" s="233" t="s">
        <v>153</v>
      </c>
      <c r="D1" s="2"/>
      <c r="E1" s="2"/>
      <c r="F1" s="2"/>
      <c r="G1" s="2"/>
      <c r="H1" s="2"/>
      <c r="I1" s="2"/>
      <c r="J1" s="2"/>
      <c r="K1" s="2"/>
      <c r="L1" s="2"/>
      <c r="M1" s="2"/>
      <c r="N1" s="134" t="s">
        <v>74</v>
      </c>
    </row>
    <row r="2" spans="1:15" ht="47.25" customHeight="1" x14ac:dyDescent="0.15">
      <c r="C2" s="453"/>
      <c r="D2" s="455" t="s">
        <v>2</v>
      </c>
      <c r="E2" s="121" t="s">
        <v>118</v>
      </c>
      <c r="F2" s="122"/>
      <c r="G2" s="122" t="s">
        <v>119</v>
      </c>
      <c r="H2" s="122"/>
      <c r="I2" s="122" t="s">
        <v>34</v>
      </c>
      <c r="J2" s="122"/>
      <c r="K2" s="122" t="s">
        <v>35</v>
      </c>
      <c r="L2" s="122"/>
      <c r="M2" s="122" t="s">
        <v>36</v>
      </c>
      <c r="N2" s="123"/>
    </row>
    <row r="3" spans="1:15" ht="33" customHeight="1" thickBot="1" x14ac:dyDescent="0.2">
      <c r="C3" s="454"/>
      <c r="D3" s="456"/>
      <c r="E3" s="124"/>
      <c r="F3" s="119" t="s">
        <v>3</v>
      </c>
      <c r="G3" s="125"/>
      <c r="H3" s="119" t="s">
        <v>3</v>
      </c>
      <c r="I3" s="125"/>
      <c r="J3" s="119" t="s">
        <v>3</v>
      </c>
      <c r="K3" s="125"/>
      <c r="L3" s="119" t="s">
        <v>3</v>
      </c>
      <c r="M3" s="125"/>
      <c r="N3" s="120" t="s">
        <v>3</v>
      </c>
    </row>
    <row r="4" spans="1:15" ht="47.25" customHeight="1" x14ac:dyDescent="0.15">
      <c r="C4" s="126" t="s">
        <v>4</v>
      </c>
      <c r="D4" s="127" t="s">
        <v>5</v>
      </c>
      <c r="E4" s="144" t="e">
        <f>E5*E6/1000</f>
        <v>#DIV/0!</v>
      </c>
      <c r="F4" s="135" t="e">
        <f>E4/$E$4</f>
        <v>#DIV/0!</v>
      </c>
      <c r="G4" s="145" t="e">
        <f>G5*G6/1000</f>
        <v>#DIV/0!</v>
      </c>
      <c r="H4" s="135" t="e">
        <f>G4/$G$4</f>
        <v>#DIV/0!</v>
      </c>
      <c r="I4" s="145" t="e">
        <f>I5*I6/1000</f>
        <v>#DIV/0!</v>
      </c>
      <c r="J4" s="136" t="e">
        <f>I4/$I$4</f>
        <v>#DIV/0!</v>
      </c>
      <c r="K4" s="145" t="e">
        <f>K5*K6/1000</f>
        <v>#DIV/0!</v>
      </c>
      <c r="L4" s="135" t="e">
        <f>K4/$K$4</f>
        <v>#DIV/0!</v>
      </c>
      <c r="M4" s="145" t="e">
        <f>M5*M6/1000</f>
        <v>#DIV/0!</v>
      </c>
      <c r="N4" s="137" t="e">
        <f>M4/$M$4</f>
        <v>#DIV/0!</v>
      </c>
      <c r="O4" s="3" t="s">
        <v>10</v>
      </c>
    </row>
    <row r="5" spans="1:15" ht="47.25" customHeight="1" outlineLevel="1" x14ac:dyDescent="0.2">
      <c r="A5" s="464" t="s">
        <v>168</v>
      </c>
      <c r="B5" s="465"/>
      <c r="C5" s="126"/>
      <c r="D5" s="177" t="s">
        <v>90</v>
      </c>
      <c r="E5" s="179" t="e">
        <f>'3-3 販売価格 卸価格 目標原価 販売台数'!C4</f>
        <v>#DIV/0!</v>
      </c>
      <c r="F5" s="180"/>
      <c r="G5" s="181" t="e">
        <f>'3-3 販売価格 卸価格 目標原価 販売台数'!C4</f>
        <v>#DIV/0!</v>
      </c>
      <c r="H5" s="180"/>
      <c r="I5" s="181" t="e">
        <f>'3-3 販売価格 卸価格 目標原価 販売台数'!C4</f>
        <v>#DIV/0!</v>
      </c>
      <c r="J5" s="180"/>
      <c r="K5" s="185" t="e">
        <f>'3-3 販売価格 卸価格 目標原価 販売台数'!C4</f>
        <v>#DIV/0!</v>
      </c>
      <c r="L5" s="180"/>
      <c r="M5" s="181" t="e">
        <f>'3-3 販売価格 卸価格 目標原価 販売台数'!C4</f>
        <v>#DIV/0!</v>
      </c>
      <c r="N5" s="138"/>
    </row>
    <row r="6" spans="1:15" ht="47.25" customHeight="1" outlineLevel="1" x14ac:dyDescent="0.2">
      <c r="A6" s="464"/>
      <c r="B6" s="465"/>
      <c r="C6" s="126"/>
      <c r="D6" s="177" t="s">
        <v>91</v>
      </c>
      <c r="E6" s="182">
        <f>'3-3 販売価格 卸価格 目標原価 販売台数'!G5</f>
        <v>0</v>
      </c>
      <c r="F6" s="180"/>
      <c r="G6" s="183">
        <f>'3-3 販売価格 卸価格 目標原価 販売台数'!G6</f>
        <v>0</v>
      </c>
      <c r="H6" s="180"/>
      <c r="I6" s="183">
        <f>'3-3 販売価格 卸価格 目標原価 販売台数'!G7</f>
        <v>0</v>
      </c>
      <c r="J6" s="180"/>
      <c r="K6" s="183">
        <f>'3-3 販売価格 卸価格 目標原価 販売台数'!G8</f>
        <v>0</v>
      </c>
      <c r="L6" s="180"/>
      <c r="M6" s="183">
        <f>'3-3 販売価格 卸価格 目標原価 販売台数'!G9</f>
        <v>0</v>
      </c>
      <c r="N6" s="138"/>
    </row>
    <row r="7" spans="1:15" ht="47.25" customHeight="1" x14ac:dyDescent="0.15">
      <c r="C7" s="128" t="s">
        <v>6</v>
      </c>
      <c r="D7" s="129" t="s">
        <v>7</v>
      </c>
      <c r="E7" s="146" t="e">
        <f>E8*E6/1000</f>
        <v>#DIV/0!</v>
      </c>
      <c r="F7" s="135" t="e">
        <f>E7/$E$4</f>
        <v>#DIV/0!</v>
      </c>
      <c r="G7" s="147" t="e">
        <f>G8*G6/1000</f>
        <v>#DIV/0!</v>
      </c>
      <c r="H7" s="135" t="e">
        <f>G7/$G$4</f>
        <v>#DIV/0!</v>
      </c>
      <c r="I7" s="147" t="e">
        <f>I8*I6/1000</f>
        <v>#DIV/0!</v>
      </c>
      <c r="J7" s="135" t="e">
        <f>I7/$I$4</f>
        <v>#DIV/0!</v>
      </c>
      <c r="K7" s="147" t="e">
        <f>K8*K6/1000</f>
        <v>#DIV/0!</v>
      </c>
      <c r="L7" s="135" t="e">
        <f>K7/$K$4</f>
        <v>#DIV/0!</v>
      </c>
      <c r="M7" s="147" t="e">
        <f>M8*M6/1000</f>
        <v>#DIV/0!</v>
      </c>
      <c r="N7" s="138" t="e">
        <f>M7/$M$4</f>
        <v>#DIV/0!</v>
      </c>
    </row>
    <row r="8" spans="1:15" ht="47.25" customHeight="1" outlineLevel="1" x14ac:dyDescent="0.2">
      <c r="A8" s="464" t="s">
        <v>169</v>
      </c>
      <c r="B8" s="465"/>
      <c r="C8" s="128"/>
      <c r="D8" s="178" t="s">
        <v>92</v>
      </c>
      <c r="E8" s="184" t="e">
        <f>'3-3 販売価格 卸価格 目標原価 販売台数'!D6</f>
        <v>#DIV/0!</v>
      </c>
      <c r="F8" s="180"/>
      <c r="G8" s="185" t="e">
        <f>'3-3 販売価格 卸価格 目標原価 販売台数'!D6</f>
        <v>#DIV/0!</v>
      </c>
      <c r="H8" s="180"/>
      <c r="I8" s="185" t="e">
        <f>'3-3 販売価格 卸価格 目標原価 販売台数'!D6</f>
        <v>#DIV/0!</v>
      </c>
      <c r="J8" s="180"/>
      <c r="K8" s="185" t="e">
        <f>'3-3 販売価格 卸価格 目標原価 販売台数'!D6</f>
        <v>#DIV/0!</v>
      </c>
      <c r="L8" s="180"/>
      <c r="M8" s="185" t="e">
        <f>'3-3 販売価格 卸価格 目標原価 販売台数'!D6</f>
        <v>#DIV/0!</v>
      </c>
      <c r="N8" s="138"/>
    </row>
    <row r="9" spans="1:15" ht="47.25" customHeight="1" x14ac:dyDescent="0.15">
      <c r="C9" s="130" t="s">
        <v>8</v>
      </c>
      <c r="D9" s="131" t="s">
        <v>9</v>
      </c>
      <c r="E9" s="148" t="e">
        <f t="shared" ref="E9:K9" si="0">E4-E7</f>
        <v>#DIV/0!</v>
      </c>
      <c r="F9" s="139" t="e">
        <f>E9/$E$4</f>
        <v>#DIV/0!</v>
      </c>
      <c r="G9" s="149" t="e">
        <f t="shared" si="0"/>
        <v>#DIV/0!</v>
      </c>
      <c r="H9" s="139" t="e">
        <f>G9/$G$4</f>
        <v>#DIV/0!</v>
      </c>
      <c r="I9" s="149" t="e">
        <f t="shared" si="0"/>
        <v>#DIV/0!</v>
      </c>
      <c r="J9" s="139" t="e">
        <f>I9/$I$4</f>
        <v>#DIV/0!</v>
      </c>
      <c r="K9" s="149" t="e">
        <f t="shared" si="0"/>
        <v>#DIV/0!</v>
      </c>
      <c r="L9" s="139" t="e">
        <f>K9/$K$4</f>
        <v>#DIV/0!</v>
      </c>
      <c r="M9" s="149" t="e">
        <f>M4-M7</f>
        <v>#DIV/0!</v>
      </c>
      <c r="N9" s="140" t="e">
        <f>M9/$M$4</f>
        <v>#DIV/0!</v>
      </c>
      <c r="O9" s="3" t="s">
        <v>10</v>
      </c>
    </row>
    <row r="10" spans="1:15" ht="47.25" customHeight="1" x14ac:dyDescent="0.15">
      <c r="C10" s="128" t="s">
        <v>11</v>
      </c>
      <c r="D10" s="129" t="s">
        <v>12</v>
      </c>
      <c r="E10" s="202" t="e">
        <f>E4*F10</f>
        <v>#DIV/0!</v>
      </c>
      <c r="F10" s="141">
        <v>0.17</v>
      </c>
      <c r="G10" s="203" t="e">
        <f>G4*H10</f>
        <v>#DIV/0!</v>
      </c>
      <c r="H10" s="141">
        <v>0.17</v>
      </c>
      <c r="I10" s="203" t="e">
        <f>I4*J10</f>
        <v>#DIV/0!</v>
      </c>
      <c r="J10" s="141">
        <v>0.17</v>
      </c>
      <c r="K10" s="203" t="e">
        <f>K4*L10</f>
        <v>#DIV/0!</v>
      </c>
      <c r="L10" s="141">
        <v>0.17</v>
      </c>
      <c r="M10" s="203" t="e">
        <f>M4*N10</f>
        <v>#DIV/0!</v>
      </c>
      <c r="N10" s="138">
        <v>0.17</v>
      </c>
      <c r="O10" s="3"/>
    </row>
    <row r="11" spans="1:15" ht="47.25" customHeight="1" thickBot="1" x14ac:dyDescent="0.2">
      <c r="C11" s="132" t="s">
        <v>13</v>
      </c>
      <c r="D11" s="133" t="s">
        <v>14</v>
      </c>
      <c r="E11" s="150" t="e">
        <f t="shared" ref="E11:M11" si="1">E9-E10</f>
        <v>#DIV/0!</v>
      </c>
      <c r="F11" s="142" t="e">
        <f>E11/$E$4</f>
        <v>#DIV/0!</v>
      </c>
      <c r="G11" s="151" t="e">
        <f t="shared" si="1"/>
        <v>#DIV/0!</v>
      </c>
      <c r="H11" s="142" t="e">
        <f>G11/$G$4</f>
        <v>#DIV/0!</v>
      </c>
      <c r="I11" s="151" t="e">
        <f t="shared" si="1"/>
        <v>#DIV/0!</v>
      </c>
      <c r="J11" s="142" t="e">
        <f>I11/$I$4</f>
        <v>#DIV/0!</v>
      </c>
      <c r="K11" s="151" t="e">
        <f t="shared" si="1"/>
        <v>#DIV/0!</v>
      </c>
      <c r="L11" s="142" t="e">
        <f>K11/$K$4</f>
        <v>#DIV/0!</v>
      </c>
      <c r="M11" s="151" t="e">
        <f t="shared" si="1"/>
        <v>#DIV/0!</v>
      </c>
      <c r="N11" s="143" t="e">
        <f>M11/$M$4</f>
        <v>#DIV/0!</v>
      </c>
      <c r="O11" s="3" t="s">
        <v>10</v>
      </c>
    </row>
    <row r="12" spans="1:15" x14ac:dyDescent="0.15">
      <c r="F12" s="238" t="s">
        <v>10</v>
      </c>
      <c r="G12" s="238"/>
      <c r="H12" s="238" t="s">
        <v>10</v>
      </c>
      <c r="I12" s="238"/>
      <c r="J12" s="238" t="s">
        <v>10</v>
      </c>
      <c r="K12" s="238"/>
      <c r="L12" s="238" t="s">
        <v>10</v>
      </c>
      <c r="M12" s="238"/>
      <c r="N12" s="238" t="s">
        <v>10</v>
      </c>
    </row>
  </sheetData>
  <mergeCells count="4">
    <mergeCell ref="C2:C3"/>
    <mergeCell ref="D2:D3"/>
    <mergeCell ref="A5:B6"/>
    <mergeCell ref="A8:B8"/>
  </mergeCells>
  <phoneticPr fontId="2"/>
  <pageMargins left="0.25" right="0.25" top="0.75" bottom="0.75" header="0.3" footer="0.3"/>
  <pageSetup paperSize="9" scale="62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9"/>
  <sheetViews>
    <sheetView workbookViewId="0">
      <selection activeCell="C15" sqref="C15:N15"/>
    </sheetView>
  </sheetViews>
  <sheetFormatPr defaultRowHeight="13.5" x14ac:dyDescent="0.15"/>
  <cols>
    <col min="3" max="3" width="5.875" customWidth="1"/>
    <col min="4" max="4" width="16" customWidth="1"/>
    <col min="5" max="5" width="10.25" customWidth="1"/>
    <col min="6" max="6" width="9" customWidth="1"/>
    <col min="7" max="7" width="10.25" customWidth="1"/>
    <col min="9" max="9" width="10.375" customWidth="1"/>
    <col min="11" max="11" width="10.375" customWidth="1"/>
    <col min="13" max="13" width="10.375" customWidth="1"/>
  </cols>
  <sheetData>
    <row r="1" spans="3:17" ht="14.25" thickBot="1" x14ac:dyDescent="0.2">
      <c r="C1" s="232" t="s">
        <v>135</v>
      </c>
      <c r="D1" s="2"/>
      <c r="E1" s="2"/>
      <c r="F1" s="2"/>
      <c r="G1" s="2"/>
      <c r="H1" s="2"/>
      <c r="I1" s="2"/>
      <c r="J1" s="2"/>
      <c r="K1" s="2"/>
      <c r="L1" s="2"/>
      <c r="M1" s="2"/>
      <c r="N1" s="81" t="s">
        <v>54</v>
      </c>
    </row>
    <row r="2" spans="3:17" ht="24" customHeight="1" x14ac:dyDescent="0.15">
      <c r="C2" s="460"/>
      <c r="D2" s="462" t="s">
        <v>2</v>
      </c>
      <c r="E2" s="167" t="str">
        <f>'5 売上計画(簡易版）'!E3</f>
        <v>１年目
（X年X月期）</v>
      </c>
      <c r="F2" s="168"/>
      <c r="G2" s="168" t="str">
        <f>'5 売上計画(簡易版）'!G3</f>
        <v>２年目
（X年X月期）</v>
      </c>
      <c r="H2" s="168"/>
      <c r="I2" s="168" t="str">
        <f>'5 売上計画(簡易版）'!I3</f>
        <v>３年目
（XX年X月期）</v>
      </c>
      <c r="J2" s="168"/>
      <c r="K2" s="168" t="str">
        <f>'5 売上計画(簡易版）'!K3</f>
        <v>４年目
（XX年X月期）</v>
      </c>
      <c r="L2" s="168"/>
      <c r="M2" s="168" t="str">
        <f>'5 売上計画(簡易版）'!M3</f>
        <v>５年目
（XX年X月期）</v>
      </c>
      <c r="N2" s="169"/>
    </row>
    <row r="3" spans="3:17" ht="14.25" thickBot="1" x14ac:dyDescent="0.2">
      <c r="C3" s="461"/>
      <c r="D3" s="463"/>
      <c r="E3" s="115"/>
      <c r="F3" s="116" t="s">
        <v>3</v>
      </c>
      <c r="G3" s="117"/>
      <c r="H3" s="116" t="s">
        <v>3</v>
      </c>
      <c r="I3" s="117"/>
      <c r="J3" s="116" t="s">
        <v>3</v>
      </c>
      <c r="K3" s="117"/>
      <c r="L3" s="116" t="s">
        <v>3</v>
      </c>
      <c r="M3" s="117"/>
      <c r="N3" s="118" t="s">
        <v>3</v>
      </c>
    </row>
    <row r="4" spans="3:17" ht="18.75" thickTop="1" thickBot="1" x14ac:dyDescent="0.2">
      <c r="C4" s="280" t="s">
        <v>4</v>
      </c>
      <c r="D4" s="281" t="s">
        <v>5</v>
      </c>
      <c r="E4" s="282" t="e">
        <f>'5 売上計画(簡易版）'!E5</f>
        <v>#DIV/0!</v>
      </c>
      <c r="F4" s="283" t="e">
        <f t="shared" ref="F4:F13" si="0">E4/$E$4</f>
        <v>#DIV/0!</v>
      </c>
      <c r="G4" s="284" t="e">
        <f>'5 売上計画(簡易版）'!G5</f>
        <v>#DIV/0!</v>
      </c>
      <c r="H4" s="283" t="e">
        <f t="shared" ref="H4:H13" si="1">G4/$G$4</f>
        <v>#DIV/0!</v>
      </c>
      <c r="I4" s="284" t="e">
        <f>'5 売上計画(簡易版）'!I5</f>
        <v>#DIV/0!</v>
      </c>
      <c r="J4" s="285" t="e">
        <f t="shared" ref="J4:J13" si="2">I4/$I$4</f>
        <v>#DIV/0!</v>
      </c>
      <c r="K4" s="282" t="e">
        <f>'5 売上計画(簡易版）'!K5</f>
        <v>#DIV/0!</v>
      </c>
      <c r="L4" s="283" t="e">
        <f t="shared" ref="L4:L13" si="3">K4/$K$4</f>
        <v>#DIV/0!</v>
      </c>
      <c r="M4" s="284" t="e">
        <f>'5 売上計画(簡易版）'!M5</f>
        <v>#DIV/0!</v>
      </c>
      <c r="N4" s="286" t="e">
        <f t="shared" ref="N4:N13" si="4">M4/$M$4</f>
        <v>#DIV/0!</v>
      </c>
      <c r="O4" s="3" t="s">
        <v>134</v>
      </c>
    </row>
    <row r="5" spans="3:17" ht="17.25" x14ac:dyDescent="0.15">
      <c r="C5" s="90" t="s">
        <v>6</v>
      </c>
      <c r="D5" s="109" t="s">
        <v>7</v>
      </c>
      <c r="E5" s="110">
        <f>SUM(E6:E9)</f>
        <v>11340</v>
      </c>
      <c r="F5" s="111" t="e">
        <f t="shared" si="0"/>
        <v>#DIV/0!</v>
      </c>
      <c r="G5" s="112" t="e">
        <f>SUM(G6:G9)</f>
        <v>#DIV/0!</v>
      </c>
      <c r="H5" s="111" t="e">
        <f t="shared" si="1"/>
        <v>#DIV/0!</v>
      </c>
      <c r="I5" s="112" t="e">
        <f>SUM(I6:I9)</f>
        <v>#DIV/0!</v>
      </c>
      <c r="J5" s="111" t="e">
        <f t="shared" si="2"/>
        <v>#DIV/0!</v>
      </c>
      <c r="K5" s="112" t="e">
        <f>SUM(K6:K9)</f>
        <v>#DIV/0!</v>
      </c>
      <c r="L5" s="111" t="e">
        <f t="shared" si="3"/>
        <v>#DIV/0!</v>
      </c>
      <c r="M5" s="112" t="e">
        <f>SUM(M6:M9)</f>
        <v>#DIV/0!</v>
      </c>
      <c r="N5" s="113" t="e">
        <f t="shared" si="4"/>
        <v>#DIV/0!</v>
      </c>
      <c r="O5" s="3" t="s">
        <v>10</v>
      </c>
    </row>
    <row r="6" spans="3:17" ht="17.25" x14ac:dyDescent="0.15">
      <c r="C6" s="90"/>
      <c r="D6" s="189" t="s">
        <v>94</v>
      </c>
      <c r="E6" s="102">
        <v>8293</v>
      </c>
      <c r="F6" s="98" t="e">
        <f>E6/E4</f>
        <v>#DIV/0!</v>
      </c>
      <c r="G6" s="105">
        <v>8943</v>
      </c>
      <c r="H6" s="98" t="e">
        <f>G6/G4</f>
        <v>#DIV/0!</v>
      </c>
      <c r="I6" s="204">
        <v>9560</v>
      </c>
      <c r="J6" s="98" t="e">
        <f>I6/I4</f>
        <v>#DIV/0!</v>
      </c>
      <c r="K6" s="204">
        <v>10146</v>
      </c>
      <c r="L6" s="98" t="e">
        <f>K6/K4</f>
        <v>#DIV/0!</v>
      </c>
      <c r="M6" s="204">
        <v>10699</v>
      </c>
      <c r="N6" s="190" t="e">
        <f>M6/M4</f>
        <v>#DIV/0!</v>
      </c>
      <c r="O6" s="166" t="s">
        <v>132</v>
      </c>
      <c r="P6" s="466" t="s">
        <v>171</v>
      </c>
      <c r="Q6" s="464"/>
    </row>
    <row r="7" spans="3:17" ht="17.25" x14ac:dyDescent="0.15">
      <c r="C7" s="90"/>
      <c r="D7" s="189" t="s">
        <v>95</v>
      </c>
      <c r="E7" s="102">
        <v>1564</v>
      </c>
      <c r="F7" s="98" t="e">
        <f>E7/E4</f>
        <v>#DIV/0!</v>
      </c>
      <c r="G7" s="105">
        <f>E7</f>
        <v>1564</v>
      </c>
      <c r="H7" s="98" t="e">
        <f>G7/G4</f>
        <v>#DIV/0!</v>
      </c>
      <c r="I7" s="105">
        <f>E7</f>
        <v>1564</v>
      </c>
      <c r="J7" s="98" t="e">
        <f>I7/I4</f>
        <v>#DIV/0!</v>
      </c>
      <c r="K7" s="105">
        <f>E7</f>
        <v>1564</v>
      </c>
      <c r="L7" s="98" t="e">
        <f>K7/K4</f>
        <v>#DIV/0!</v>
      </c>
      <c r="M7" s="105">
        <f>E7</f>
        <v>1564</v>
      </c>
      <c r="N7" s="80" t="e">
        <f>M7/M4</f>
        <v>#DIV/0!</v>
      </c>
      <c r="O7" s="166" t="s">
        <v>132</v>
      </c>
      <c r="P7" s="464"/>
      <c r="Q7" s="464"/>
    </row>
    <row r="8" spans="3:17" ht="17.25" x14ac:dyDescent="0.15">
      <c r="C8" s="90"/>
      <c r="D8" s="189" t="s">
        <v>97</v>
      </c>
      <c r="E8" s="102">
        <v>1483</v>
      </c>
      <c r="F8" s="98" t="e">
        <f>E8/E4</f>
        <v>#DIV/0!</v>
      </c>
      <c r="G8" s="204" t="e">
        <f>G4*F8</f>
        <v>#DIV/0!</v>
      </c>
      <c r="H8" s="98" t="e">
        <f>G8/G4</f>
        <v>#DIV/0!</v>
      </c>
      <c r="I8" s="204" t="e">
        <f>I4*F8</f>
        <v>#DIV/0!</v>
      </c>
      <c r="J8" s="98" t="e">
        <f>I8/I4</f>
        <v>#DIV/0!</v>
      </c>
      <c r="K8" s="204" t="e">
        <f>K4*F8</f>
        <v>#DIV/0!</v>
      </c>
      <c r="L8" s="98" t="e">
        <f>K8/K4</f>
        <v>#DIV/0!</v>
      </c>
      <c r="M8" s="204" t="e">
        <f>M4*F8</f>
        <v>#DIV/0!</v>
      </c>
      <c r="N8" s="80" t="e">
        <f>M8/M4</f>
        <v>#DIV/0!</v>
      </c>
      <c r="O8" s="166" t="s">
        <v>132</v>
      </c>
      <c r="P8" s="464"/>
      <c r="Q8" s="464"/>
    </row>
    <row r="9" spans="3:17" ht="18" thickBot="1" x14ac:dyDescent="0.2">
      <c r="C9" s="36"/>
      <c r="D9" s="175" t="s">
        <v>96</v>
      </c>
      <c r="E9" s="107">
        <f>'9-2設備投資計画'!K5</f>
        <v>0</v>
      </c>
      <c r="F9" s="88" t="e">
        <f t="shared" si="0"/>
        <v>#DIV/0!</v>
      </c>
      <c r="G9" s="108">
        <f>'9-2設備投資計画'!K6</f>
        <v>0</v>
      </c>
      <c r="H9" s="88" t="e">
        <f>G9/G4</f>
        <v>#DIV/0!</v>
      </c>
      <c r="I9" s="108">
        <f>'9-2設備投資計画'!K7</f>
        <v>0</v>
      </c>
      <c r="J9" s="88" t="e">
        <f>I9/I4</f>
        <v>#DIV/0!</v>
      </c>
      <c r="K9" s="108">
        <f>'9-2設備投資計画'!K8</f>
        <v>0</v>
      </c>
      <c r="L9" s="88" t="e">
        <f>K9/K4</f>
        <v>#DIV/0!</v>
      </c>
      <c r="M9" s="108">
        <f>'9-2設備投資計画'!K9</f>
        <v>0</v>
      </c>
      <c r="N9" s="89" t="e">
        <f>M9/M4</f>
        <v>#DIV/0!</v>
      </c>
      <c r="O9" s="3" t="s">
        <v>133</v>
      </c>
    </row>
    <row r="10" spans="3:17" ht="18" thickBot="1" x14ac:dyDescent="0.2">
      <c r="C10" s="287" t="s">
        <v>8</v>
      </c>
      <c r="D10" s="288" t="s">
        <v>9</v>
      </c>
      <c r="E10" s="289" t="e">
        <f t="shared" ref="E10:K10" si="5">E4-E5</f>
        <v>#DIV/0!</v>
      </c>
      <c r="F10" s="290" t="e">
        <f t="shared" si="0"/>
        <v>#DIV/0!</v>
      </c>
      <c r="G10" s="291" t="e">
        <f t="shared" si="5"/>
        <v>#DIV/0!</v>
      </c>
      <c r="H10" s="290" t="e">
        <f t="shared" si="1"/>
        <v>#DIV/0!</v>
      </c>
      <c r="I10" s="291" t="e">
        <f t="shared" si="5"/>
        <v>#DIV/0!</v>
      </c>
      <c r="J10" s="290" t="e">
        <f t="shared" si="2"/>
        <v>#DIV/0!</v>
      </c>
      <c r="K10" s="291" t="e">
        <f t="shared" si="5"/>
        <v>#DIV/0!</v>
      </c>
      <c r="L10" s="290" t="e">
        <f t="shared" si="3"/>
        <v>#DIV/0!</v>
      </c>
      <c r="M10" s="291" t="e">
        <f>M4-M5</f>
        <v>#DIV/0!</v>
      </c>
      <c r="N10" s="292" t="e">
        <f t="shared" si="4"/>
        <v>#DIV/0!</v>
      </c>
      <c r="O10" s="3" t="s">
        <v>10</v>
      </c>
    </row>
    <row r="11" spans="3:17" ht="17.25" x14ac:dyDescent="0.15">
      <c r="C11" s="90" t="s">
        <v>11</v>
      </c>
      <c r="D11" s="170" t="s">
        <v>12</v>
      </c>
      <c r="E11" s="171" t="e">
        <f>'5 売上計画(簡易版）'!E11+E12</f>
        <v>#DIV/0!</v>
      </c>
      <c r="F11" s="172" t="e">
        <f t="shared" si="0"/>
        <v>#DIV/0!</v>
      </c>
      <c r="G11" s="173" t="e">
        <f>'5 売上計画(簡易版）'!G11+G12</f>
        <v>#DIV/0!</v>
      </c>
      <c r="H11" s="172" t="e">
        <f t="shared" si="1"/>
        <v>#DIV/0!</v>
      </c>
      <c r="I11" s="173" t="e">
        <f>'5 売上計画(簡易版）'!I11+I12</f>
        <v>#DIV/0!</v>
      </c>
      <c r="J11" s="172" t="e">
        <f t="shared" si="2"/>
        <v>#DIV/0!</v>
      </c>
      <c r="K11" s="173" t="e">
        <f>'5 売上計画(簡易版）'!K11+K12</f>
        <v>#DIV/0!</v>
      </c>
      <c r="L11" s="172" t="e">
        <f t="shared" si="3"/>
        <v>#DIV/0!</v>
      </c>
      <c r="M11" s="173" t="e">
        <f>'5 売上計画(簡易版）'!M11+M12</f>
        <v>#DIV/0!</v>
      </c>
      <c r="N11" s="174" t="e">
        <f t="shared" si="4"/>
        <v>#DIV/0!</v>
      </c>
      <c r="O11" s="3" t="s">
        <v>134</v>
      </c>
    </row>
    <row r="12" spans="3:17" ht="18" thickBot="1" x14ac:dyDescent="0.2">
      <c r="C12" s="36"/>
      <c r="D12" s="175" t="s">
        <v>80</v>
      </c>
      <c r="E12" s="107">
        <f>'9-1資金計画'!D5</f>
        <v>0</v>
      </c>
      <c r="F12" s="114" t="e">
        <f t="shared" si="0"/>
        <v>#DIV/0!</v>
      </c>
      <c r="G12" s="108">
        <f>'9-1資金計画'!E5</f>
        <v>0</v>
      </c>
      <c r="H12" s="114" t="e">
        <f t="shared" si="1"/>
        <v>#DIV/0!</v>
      </c>
      <c r="I12" s="108">
        <f>'9-1資金計画'!F5</f>
        <v>0</v>
      </c>
      <c r="J12" s="114" t="e">
        <f t="shared" si="2"/>
        <v>#DIV/0!</v>
      </c>
      <c r="K12" s="108">
        <f>'9-1資金計画'!G5</f>
        <v>0</v>
      </c>
      <c r="L12" s="114" t="e">
        <f t="shared" si="3"/>
        <v>#DIV/0!</v>
      </c>
      <c r="M12" s="108">
        <f>'9-1資金計画'!H5</f>
        <v>0</v>
      </c>
      <c r="N12" s="89" t="e">
        <f t="shared" si="4"/>
        <v>#DIV/0!</v>
      </c>
      <c r="O12" s="3" t="s">
        <v>133</v>
      </c>
    </row>
    <row r="13" spans="3:17" ht="18" thickBot="1" x14ac:dyDescent="0.2">
      <c r="C13" s="293" t="s">
        <v>13</v>
      </c>
      <c r="D13" s="294" t="s">
        <v>14</v>
      </c>
      <c r="E13" s="295" t="e">
        <f t="shared" ref="E13:M13" si="6">E10-E11</f>
        <v>#DIV/0!</v>
      </c>
      <c r="F13" s="296" t="e">
        <f t="shared" si="0"/>
        <v>#DIV/0!</v>
      </c>
      <c r="G13" s="295" t="e">
        <f t="shared" si="6"/>
        <v>#DIV/0!</v>
      </c>
      <c r="H13" s="297" t="e">
        <f t="shared" si="1"/>
        <v>#DIV/0!</v>
      </c>
      <c r="I13" s="298" t="e">
        <f t="shared" si="6"/>
        <v>#DIV/0!</v>
      </c>
      <c r="J13" s="297" t="e">
        <f t="shared" si="2"/>
        <v>#DIV/0!</v>
      </c>
      <c r="K13" s="298" t="e">
        <f t="shared" si="6"/>
        <v>#DIV/0!</v>
      </c>
      <c r="L13" s="297" t="e">
        <f t="shared" si="3"/>
        <v>#DIV/0!</v>
      </c>
      <c r="M13" s="298" t="e">
        <f t="shared" si="6"/>
        <v>#DIV/0!</v>
      </c>
      <c r="N13" s="299" t="e">
        <f t="shared" si="4"/>
        <v>#DIV/0!</v>
      </c>
      <c r="O13" s="3" t="s">
        <v>10</v>
      </c>
    </row>
    <row r="14" spans="3:17" ht="18" thickBot="1" x14ac:dyDescent="0.2">
      <c r="C14" s="99" t="s">
        <v>71</v>
      </c>
      <c r="D14" s="101" t="s">
        <v>70</v>
      </c>
      <c r="E14" s="103">
        <f>'9-1資金計画'!D9</f>
        <v>0</v>
      </c>
      <c r="F14" s="100" t="e">
        <f>E14/E4</f>
        <v>#DIV/0!</v>
      </c>
      <c r="G14" s="104">
        <f>'9-1資金計画'!E9</f>
        <v>0</v>
      </c>
      <c r="H14" s="100" t="e">
        <f>G14/G4</f>
        <v>#DIV/0!</v>
      </c>
      <c r="I14" s="104">
        <f>'9-1資金計画'!F9</f>
        <v>0</v>
      </c>
      <c r="J14" s="100" t="e">
        <f>I14/I4</f>
        <v>#DIV/0!</v>
      </c>
      <c r="K14" s="104">
        <f>'9-1資金計画'!G9</f>
        <v>0</v>
      </c>
      <c r="L14" s="100" t="e">
        <f>K14/K4</f>
        <v>#DIV/0!</v>
      </c>
      <c r="M14" s="104">
        <f>'9-1資金計画'!H9</f>
        <v>0</v>
      </c>
      <c r="N14" s="106" t="e">
        <f>M14/M4</f>
        <v>#DIV/0!</v>
      </c>
      <c r="O14" s="3" t="s">
        <v>133</v>
      </c>
    </row>
    <row r="15" spans="3:17" ht="18" thickBot="1" x14ac:dyDescent="0.2">
      <c r="C15" s="300" t="s">
        <v>72</v>
      </c>
      <c r="D15" s="301" t="s">
        <v>73</v>
      </c>
      <c r="E15" s="302" t="e">
        <f>E13+E14</f>
        <v>#DIV/0!</v>
      </c>
      <c r="F15" s="303" t="e">
        <f>E15/E4</f>
        <v>#DIV/0!</v>
      </c>
      <c r="G15" s="304" t="e">
        <f>G13+G14</f>
        <v>#DIV/0!</v>
      </c>
      <c r="H15" s="303" t="e">
        <f>G15/G4</f>
        <v>#DIV/0!</v>
      </c>
      <c r="I15" s="304" t="e">
        <f>I13+I14</f>
        <v>#DIV/0!</v>
      </c>
      <c r="J15" s="303" t="e">
        <f>I15/I4</f>
        <v>#DIV/0!</v>
      </c>
      <c r="K15" s="304" t="e">
        <f>K13+K14</f>
        <v>#DIV/0!</v>
      </c>
      <c r="L15" s="303" t="e">
        <f>K15/K4</f>
        <v>#DIV/0!</v>
      </c>
      <c r="M15" s="304" t="e">
        <f>M13+M14</f>
        <v>#DIV/0!</v>
      </c>
      <c r="N15" s="305" t="e">
        <f>M15/M4</f>
        <v>#DIV/0!</v>
      </c>
      <c r="O15" s="3" t="s">
        <v>10</v>
      </c>
    </row>
    <row r="16" spans="3:17" x14ac:dyDescent="0.15">
      <c r="F16" s="247" t="s">
        <v>10</v>
      </c>
      <c r="G16" s="247"/>
      <c r="H16" s="247" t="s">
        <v>10</v>
      </c>
      <c r="I16" s="247"/>
      <c r="J16" s="247" t="s">
        <v>10</v>
      </c>
      <c r="K16" s="247"/>
      <c r="L16" s="247" t="s">
        <v>10</v>
      </c>
      <c r="M16" s="247"/>
      <c r="N16" s="247" t="s">
        <v>10</v>
      </c>
    </row>
    <row r="19" spans="4:4" x14ac:dyDescent="0.15">
      <c r="D19" s="3"/>
    </row>
  </sheetData>
  <mergeCells count="3">
    <mergeCell ref="C2:C3"/>
    <mergeCell ref="D2:D3"/>
    <mergeCell ref="P6:Q8"/>
  </mergeCells>
  <phoneticPr fontId="2"/>
  <pageMargins left="0.25" right="0.25" top="0.75" bottom="0.75" header="0.3" footer="0.3"/>
  <pageSetup paperSize="9" scale="9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5"/>
  <sheetViews>
    <sheetView showGridLines="0" view="pageBreakPreview" topLeftCell="A15" zoomScale="130" zoomScaleNormal="85" zoomScaleSheetLayoutView="130" workbookViewId="0">
      <selection activeCell="AX40" sqref="AX40"/>
    </sheetView>
  </sheetViews>
  <sheetFormatPr defaultRowHeight="13.5" x14ac:dyDescent="0.15"/>
  <cols>
    <col min="1" max="74" width="2.25" customWidth="1"/>
  </cols>
  <sheetData>
    <row r="1" spans="1:40" x14ac:dyDescent="0.15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AA1" s="5"/>
      <c r="AB1" s="5"/>
      <c r="AC1" s="5"/>
      <c r="AD1" s="5"/>
      <c r="AG1" s="5"/>
      <c r="AH1" s="5"/>
      <c r="AI1" s="390">
        <f ca="1">TODAY()</f>
        <v>43655</v>
      </c>
      <c r="AJ1" s="390"/>
      <c r="AK1" s="390"/>
      <c r="AL1" s="390"/>
      <c r="AM1" s="390"/>
      <c r="AN1" s="390"/>
    </row>
    <row r="2" spans="1:40" ht="14.25" customHeight="1" x14ac:dyDescent="0.15">
      <c r="A2" s="470" t="s">
        <v>88</v>
      </c>
      <c r="B2" s="471"/>
      <c r="C2" s="471"/>
      <c r="D2" s="471"/>
      <c r="E2" s="471"/>
      <c r="F2" s="471"/>
      <c r="G2" s="471"/>
      <c r="H2" s="471"/>
      <c r="I2" s="471"/>
      <c r="J2" s="472"/>
      <c r="K2" s="476" t="s">
        <v>41</v>
      </c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8"/>
    </row>
    <row r="3" spans="1:40" x14ac:dyDescent="0.15">
      <c r="A3" s="473"/>
      <c r="B3" s="474"/>
      <c r="C3" s="474"/>
      <c r="D3" s="474"/>
      <c r="E3" s="474"/>
      <c r="F3" s="474"/>
      <c r="G3" s="474"/>
      <c r="H3" s="474"/>
      <c r="I3" s="474"/>
      <c r="J3" s="475"/>
      <c r="K3" s="479" t="s">
        <v>40</v>
      </c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1"/>
    </row>
    <row r="4" spans="1:40" ht="13.5" customHeight="1" x14ac:dyDescent="0.15">
      <c r="A4" s="482" t="s">
        <v>30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4"/>
    </row>
    <row r="5" spans="1:40" x14ac:dyDescent="0.15">
      <c r="A5" s="406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8"/>
    </row>
    <row r="6" spans="1:40" x14ac:dyDescent="0.15">
      <c r="A6" s="349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1"/>
    </row>
    <row r="7" spans="1:40" x14ac:dyDescent="0.15">
      <c r="A7" s="352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4"/>
    </row>
    <row r="8" spans="1:40" x14ac:dyDescent="0.15">
      <c r="A8" s="482" t="s">
        <v>31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4"/>
    </row>
    <row r="9" spans="1:40" ht="13.5" customHeight="1" x14ac:dyDescent="0.15">
      <c r="A9" s="485" t="s">
        <v>18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7"/>
    </row>
    <row r="10" spans="1:40" ht="13.5" customHeight="1" x14ac:dyDescent="0.15">
      <c r="A10" s="349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1"/>
    </row>
    <row r="11" spans="1:40" ht="13.5" customHeight="1" x14ac:dyDescent="0.15">
      <c r="A11" s="349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1"/>
    </row>
    <row r="12" spans="1:40" ht="13.5" customHeight="1" x14ac:dyDescent="0.15">
      <c r="A12" s="349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1"/>
    </row>
    <row r="13" spans="1:40" ht="13.5" customHeight="1" x14ac:dyDescent="0.15">
      <c r="A13" s="349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1"/>
    </row>
    <row r="14" spans="1:40" ht="13.5" customHeight="1" x14ac:dyDescent="0.15">
      <c r="A14" s="349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1"/>
    </row>
    <row r="15" spans="1:40" ht="13.5" customHeight="1" x14ac:dyDescent="0.15">
      <c r="A15" s="352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4"/>
    </row>
    <row r="16" spans="1:40" x14ac:dyDescent="0.15">
      <c r="A16" s="488" t="s">
        <v>32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89"/>
      <c r="AL16" s="489"/>
      <c r="AM16" s="489"/>
      <c r="AN16" s="490"/>
    </row>
    <row r="17" spans="1:40" x14ac:dyDescent="0.15">
      <c r="A17" s="409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8"/>
    </row>
    <row r="18" spans="1:40" x14ac:dyDescent="0.15">
      <c r="A18" s="409"/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8"/>
    </row>
    <row r="19" spans="1:40" x14ac:dyDescent="0.15">
      <c r="A19" s="409"/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8"/>
    </row>
    <row r="20" spans="1:40" x14ac:dyDescent="0.15">
      <c r="A20" s="40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8"/>
    </row>
    <row r="21" spans="1:40" x14ac:dyDescent="0.15">
      <c r="A21" s="409"/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8"/>
    </row>
    <row r="22" spans="1:40" x14ac:dyDescent="0.15">
      <c r="A22" s="411"/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0"/>
    </row>
    <row r="23" spans="1:40" x14ac:dyDescent="0.15">
      <c r="A23" s="467" t="s">
        <v>65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9"/>
    </row>
    <row r="24" spans="1:40" x14ac:dyDescent="0.15">
      <c r="A24" s="494" t="s">
        <v>166</v>
      </c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6"/>
    </row>
    <row r="25" spans="1:40" x14ac:dyDescent="0.15">
      <c r="A25" s="383"/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5"/>
    </row>
    <row r="26" spans="1:40" x14ac:dyDescent="0.15">
      <c r="A26" s="383"/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5"/>
    </row>
    <row r="27" spans="1:40" x14ac:dyDescent="0.15">
      <c r="A27" s="383"/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5"/>
    </row>
    <row r="28" spans="1:40" x14ac:dyDescent="0.15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8"/>
    </row>
    <row r="29" spans="1:40" x14ac:dyDescent="0.15">
      <c r="A29" s="494" t="s">
        <v>19</v>
      </c>
      <c r="B29" s="495"/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/>
      <c r="AC29" s="495"/>
      <c r="AD29" s="495"/>
      <c r="AE29" s="495"/>
      <c r="AF29" s="495"/>
      <c r="AG29" s="495"/>
      <c r="AH29" s="495"/>
      <c r="AI29" s="495"/>
      <c r="AJ29" s="495"/>
      <c r="AK29" s="495"/>
      <c r="AL29" s="495"/>
      <c r="AM29" s="495"/>
      <c r="AN29" s="496"/>
    </row>
    <row r="30" spans="1:40" x14ac:dyDescent="0.15">
      <c r="A30" s="383"/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5"/>
    </row>
    <row r="31" spans="1:40" x14ac:dyDescent="0.15">
      <c r="A31" s="386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8"/>
    </row>
    <row r="32" spans="1:40" x14ac:dyDescent="0.15">
      <c r="A32" s="497" t="s">
        <v>84</v>
      </c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9"/>
      <c r="U32" s="500" t="s">
        <v>0</v>
      </c>
      <c r="V32" s="501"/>
      <c r="W32" s="501"/>
      <c r="X32" s="501"/>
      <c r="Y32" s="501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1"/>
      <c r="AL32" s="501"/>
      <c r="AM32" s="501"/>
      <c r="AN32" s="502"/>
    </row>
    <row r="33" spans="1:52" x14ac:dyDescent="0.15">
      <c r="A33" s="377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9"/>
      <c r="U33" s="383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5"/>
    </row>
    <row r="34" spans="1:52" x14ac:dyDescent="0.15">
      <c r="A34" s="380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2"/>
      <c r="U34" s="386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8"/>
    </row>
    <row r="35" spans="1:52" x14ac:dyDescent="0.15">
      <c r="A35" s="494" t="s">
        <v>1</v>
      </c>
      <c r="B35" s="495"/>
      <c r="C35" s="495"/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6"/>
      <c r="U35" s="494" t="s">
        <v>38</v>
      </c>
      <c r="V35" s="495"/>
      <c r="W35" s="495"/>
      <c r="X35" s="495"/>
      <c r="Y35" s="495"/>
      <c r="Z35" s="495"/>
      <c r="AA35" s="495"/>
      <c r="AB35" s="495"/>
      <c r="AC35" s="495"/>
      <c r="AD35" s="495"/>
      <c r="AE35" s="495"/>
      <c r="AF35" s="495"/>
      <c r="AG35" s="495"/>
      <c r="AH35" s="495"/>
      <c r="AI35" s="495"/>
      <c r="AJ35" s="495"/>
      <c r="AK35" s="495"/>
      <c r="AL35" s="495"/>
      <c r="AM35" s="495"/>
      <c r="AN35" s="503"/>
    </row>
    <row r="36" spans="1:52" x14ac:dyDescent="0.15">
      <c r="A36" s="225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7"/>
      <c r="U36" s="31"/>
      <c r="V36" s="28"/>
      <c r="W36" s="29"/>
      <c r="X36" s="27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33"/>
    </row>
    <row r="37" spans="1:52" x14ac:dyDescent="0.15">
      <c r="A37" s="225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7"/>
      <c r="U37" s="31"/>
      <c r="V37" s="28"/>
      <c r="W37" s="28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33"/>
      <c r="AZ37" s="4"/>
    </row>
    <row r="38" spans="1:52" x14ac:dyDescent="0.15">
      <c r="A38" s="225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7"/>
      <c r="U38" s="31"/>
      <c r="V38" s="28"/>
      <c r="W38" s="30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33"/>
    </row>
    <row r="39" spans="1:52" x14ac:dyDescent="0.15">
      <c r="A39" s="225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7"/>
      <c r="U39" s="31"/>
      <c r="V39" s="28"/>
      <c r="W39" s="30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33"/>
    </row>
    <row r="40" spans="1:52" x14ac:dyDescent="0.15">
      <c r="A40" s="225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7"/>
      <c r="U40" s="31"/>
      <c r="V40" s="28"/>
      <c r="W40" s="30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33"/>
      <c r="AV40" s="4"/>
    </row>
    <row r="41" spans="1:52" x14ac:dyDescent="0.15">
      <c r="A41" s="225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31"/>
      <c r="U41" s="31"/>
      <c r="V41" s="28"/>
      <c r="W41" s="28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33"/>
    </row>
    <row r="42" spans="1:52" x14ac:dyDescent="0.15">
      <c r="A42" s="225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7"/>
      <c r="U42" s="31"/>
      <c r="V42" s="28"/>
      <c r="W42" s="28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33"/>
    </row>
    <row r="43" spans="1:52" x14ac:dyDescent="0.15">
      <c r="A43" s="225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7"/>
      <c r="U43" s="31"/>
      <c r="V43" s="28"/>
      <c r="W43" s="28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33"/>
      <c r="AX43" s="4"/>
      <c r="AY43" s="4"/>
    </row>
    <row r="44" spans="1:52" x14ac:dyDescent="0.15">
      <c r="A44" s="225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7"/>
      <c r="U44" s="31"/>
      <c r="V44" s="28"/>
      <c r="W44" s="28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33"/>
    </row>
    <row r="45" spans="1:52" x14ac:dyDescent="0.15">
      <c r="A45" s="22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30"/>
      <c r="U45" s="32"/>
      <c r="V45" s="250"/>
      <c r="W45" s="250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2"/>
    </row>
    <row r="46" spans="1:52" x14ac:dyDescent="0.15">
      <c r="A46" s="504" t="s">
        <v>33</v>
      </c>
      <c r="B46" s="505"/>
      <c r="C46" s="505"/>
      <c r="D46" s="505"/>
      <c r="E46" s="505"/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5"/>
      <c r="Y46" s="505"/>
      <c r="Z46" s="505"/>
      <c r="AA46" s="505"/>
      <c r="AB46" s="505"/>
      <c r="AC46" s="505"/>
      <c r="AD46" s="505"/>
      <c r="AE46" s="505"/>
      <c r="AF46" s="505"/>
      <c r="AG46" s="505"/>
      <c r="AH46" s="505"/>
      <c r="AI46" s="505"/>
      <c r="AJ46" s="505"/>
      <c r="AK46" s="505"/>
      <c r="AL46" s="505"/>
      <c r="AM46" s="505"/>
      <c r="AN46" s="506"/>
    </row>
    <row r="47" spans="1:52" x14ac:dyDescent="0.15">
      <c r="A47" s="491" t="s">
        <v>39</v>
      </c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93"/>
    </row>
    <row r="48" spans="1:52" x14ac:dyDescent="0.15">
      <c r="A48" s="349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1"/>
    </row>
    <row r="49" spans="1:57" ht="17.25" customHeight="1" x14ac:dyDescent="0.15">
      <c r="A49" s="352"/>
      <c r="B49" s="353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4"/>
    </row>
    <row r="50" spans="1:57" x14ac:dyDescent="0.15">
      <c r="A50" s="507" t="s">
        <v>28</v>
      </c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8"/>
      <c r="U50" s="508"/>
      <c r="V50" s="508"/>
      <c r="W50" s="508"/>
      <c r="X50" s="508"/>
      <c r="Y50" s="508"/>
      <c r="Z50" s="508"/>
      <c r="AA50" s="508"/>
      <c r="AB50" s="508"/>
      <c r="AC50" s="508"/>
      <c r="AD50" s="508"/>
      <c r="AE50" s="508"/>
      <c r="AF50" s="508"/>
      <c r="AG50" s="508"/>
      <c r="AH50" s="508"/>
      <c r="AI50" s="508"/>
      <c r="AJ50" s="508"/>
      <c r="AK50" s="508"/>
      <c r="AL50" s="508"/>
      <c r="AM50" s="508"/>
      <c r="AN50" s="509"/>
    </row>
    <row r="51" spans="1:57" x14ac:dyDescent="0.15">
      <c r="A51" s="349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1"/>
    </row>
    <row r="52" spans="1:57" x14ac:dyDescent="0.15">
      <c r="A52" s="352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3"/>
      <c r="AL52" s="353"/>
      <c r="AM52" s="353"/>
      <c r="AN52" s="354"/>
      <c r="BE52" s="4"/>
    </row>
    <row r="53" spans="1:57" x14ac:dyDescent="0.15">
      <c r="A53" s="507" t="s">
        <v>29</v>
      </c>
      <c r="B53" s="508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8"/>
      <c r="AB53" s="508"/>
      <c r="AC53" s="508"/>
      <c r="AD53" s="508"/>
      <c r="AE53" s="508"/>
      <c r="AF53" s="508"/>
      <c r="AG53" s="508"/>
      <c r="AH53" s="508"/>
      <c r="AI53" s="508"/>
      <c r="AJ53" s="508"/>
      <c r="AK53" s="508"/>
      <c r="AL53" s="508"/>
      <c r="AM53" s="508"/>
      <c r="AN53" s="509"/>
    </row>
    <row r="54" spans="1:57" x14ac:dyDescent="0.15">
      <c r="A54" s="349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1"/>
    </row>
    <row r="55" spans="1:57" ht="20.25" customHeight="1" x14ac:dyDescent="0.15">
      <c r="A55" s="352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3"/>
      <c r="AN55" s="354"/>
    </row>
    <row r="56" spans="1:57" x14ac:dyDescent="0.15">
      <c r="A56" s="504" t="s">
        <v>98</v>
      </c>
      <c r="B56" s="505"/>
      <c r="C56" s="505"/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505"/>
      <c r="AD56" s="505"/>
      <c r="AE56" s="505"/>
      <c r="AF56" s="505"/>
      <c r="AG56" s="505"/>
      <c r="AH56" s="505"/>
      <c r="AI56" s="505"/>
      <c r="AJ56" s="505"/>
      <c r="AK56" s="505"/>
      <c r="AL56" s="505"/>
      <c r="AM56" s="505"/>
      <c r="AN56" s="506"/>
    </row>
    <row r="57" spans="1:57" x14ac:dyDescent="0.15">
      <c r="A57" s="358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58"/>
      <c r="AL57" s="358"/>
      <c r="AM57" s="358"/>
      <c r="AN57" s="358"/>
    </row>
    <row r="58" spans="1:57" x14ac:dyDescent="0.15">
      <c r="A58" s="358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</row>
    <row r="59" spans="1:57" x14ac:dyDescent="0.15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358"/>
    </row>
    <row r="60" spans="1:57" x14ac:dyDescent="0.15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8"/>
      <c r="AL60" s="358"/>
      <c r="AM60" s="358"/>
      <c r="AN60" s="358"/>
    </row>
    <row r="61" spans="1:57" x14ac:dyDescent="0.15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358"/>
    </row>
    <row r="62" spans="1:57" x14ac:dyDescent="0.15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8"/>
    </row>
    <row r="63" spans="1:57" x14ac:dyDescent="0.15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8"/>
      <c r="AJ63" s="358"/>
      <c r="AK63" s="358"/>
      <c r="AL63" s="358"/>
      <c r="AM63" s="358"/>
      <c r="AN63" s="358"/>
    </row>
    <row r="64" spans="1:57" x14ac:dyDescent="0.15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</row>
    <row r="65" spans="1:40" x14ac:dyDescent="0.15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8"/>
      <c r="AL65" s="358"/>
      <c r="AM65" s="358"/>
      <c r="AN65" s="358"/>
    </row>
  </sheetData>
  <mergeCells count="31">
    <mergeCell ref="A57:AN65"/>
    <mergeCell ref="A48:AN49"/>
    <mergeCell ref="A50:AN50"/>
    <mergeCell ref="A51:AN52"/>
    <mergeCell ref="A53:AN53"/>
    <mergeCell ref="A54:AN55"/>
    <mergeCell ref="A56:AN56"/>
    <mergeCell ref="A47:AN47"/>
    <mergeCell ref="A24:AN24"/>
    <mergeCell ref="A25:AN28"/>
    <mergeCell ref="A29:AN29"/>
    <mergeCell ref="A30:AN31"/>
    <mergeCell ref="A32:T32"/>
    <mergeCell ref="U32:AN32"/>
    <mergeCell ref="A33:T34"/>
    <mergeCell ref="U33:AN34"/>
    <mergeCell ref="A35:T35"/>
    <mergeCell ref="U35:AN35"/>
    <mergeCell ref="A46:AN46"/>
    <mergeCell ref="A23:AN23"/>
    <mergeCell ref="AI1:AN1"/>
    <mergeCell ref="A2:J3"/>
    <mergeCell ref="K2:AN2"/>
    <mergeCell ref="K3:AN3"/>
    <mergeCell ref="A4:AN4"/>
    <mergeCell ref="A5:AN7"/>
    <mergeCell ref="A8:AN8"/>
    <mergeCell ref="A9:AN9"/>
    <mergeCell ref="A10:AN15"/>
    <mergeCell ref="A16:AN16"/>
    <mergeCell ref="A17:O22"/>
  </mergeCells>
  <phoneticPr fontId="2"/>
  <pageMargins left="0.59055118110236227" right="0" top="0.19685039370078741" bottom="0.19685039370078741" header="0" footer="0"/>
  <pageSetup paperSize="9" scale="9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62"/>
  <sheetViews>
    <sheetView showGridLines="0" view="pageBreakPreview" topLeftCell="A49" zoomScale="120" zoomScaleNormal="85" zoomScaleSheetLayoutView="120" workbookViewId="0">
      <selection activeCell="A51" sqref="A51:AN62"/>
    </sheetView>
  </sheetViews>
  <sheetFormatPr defaultRowHeight="13.5" x14ac:dyDescent="0.15"/>
  <cols>
    <col min="1" max="74" width="2.25" customWidth="1"/>
  </cols>
  <sheetData>
    <row r="1" spans="1:40" ht="14.25" thickBot="1" x14ac:dyDescent="0.2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AA1" s="5"/>
      <c r="AB1" s="5"/>
      <c r="AC1" s="5"/>
      <c r="AD1" s="5"/>
      <c r="AG1" s="5"/>
      <c r="AH1" s="5"/>
      <c r="AI1" s="433">
        <f ca="1">TODAY()</f>
        <v>43655</v>
      </c>
      <c r="AJ1" s="433"/>
      <c r="AK1" s="433"/>
      <c r="AL1" s="433"/>
      <c r="AM1" s="433"/>
      <c r="AN1" s="433"/>
    </row>
    <row r="2" spans="1:40" ht="14.25" customHeight="1" x14ac:dyDescent="0.15">
      <c r="A2" s="513" t="s">
        <v>89</v>
      </c>
      <c r="B2" s="514"/>
      <c r="C2" s="514"/>
      <c r="D2" s="514"/>
      <c r="E2" s="514"/>
      <c r="F2" s="514"/>
      <c r="G2" s="514"/>
      <c r="H2" s="514"/>
      <c r="I2" s="514"/>
      <c r="J2" s="515"/>
      <c r="K2" s="519" t="str">
        <f>製品企画書①!K2</f>
        <v xml:space="preserve">企画名：  </v>
      </c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1"/>
    </row>
    <row r="3" spans="1:40" x14ac:dyDescent="0.15">
      <c r="A3" s="516"/>
      <c r="B3" s="517"/>
      <c r="C3" s="517"/>
      <c r="D3" s="517"/>
      <c r="E3" s="517"/>
      <c r="F3" s="517"/>
      <c r="G3" s="517"/>
      <c r="H3" s="517"/>
      <c r="I3" s="517"/>
      <c r="J3" s="518"/>
      <c r="K3" s="479" t="str">
        <f>製品企画書①!K3</f>
        <v>企業名：　</v>
      </c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522"/>
    </row>
    <row r="4" spans="1:40" x14ac:dyDescent="0.15">
      <c r="A4" s="523" t="s">
        <v>64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5"/>
    </row>
    <row r="5" spans="1:40" ht="17.25" x14ac:dyDescent="0.15">
      <c r="A5" s="82"/>
      <c r="B5" s="67"/>
      <c r="C5" s="67"/>
      <c r="D5" s="67"/>
      <c r="E5" s="67"/>
      <c r="F5" s="67"/>
      <c r="G5" s="67"/>
      <c r="H5" s="67"/>
      <c r="I5" s="67"/>
      <c r="J5" s="67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83"/>
    </row>
    <row r="6" spans="1:40" ht="17.25" x14ac:dyDescent="0.15">
      <c r="A6" s="82"/>
      <c r="B6" s="67"/>
      <c r="C6" s="67"/>
      <c r="D6" s="67"/>
      <c r="E6" s="67"/>
      <c r="F6" s="67"/>
      <c r="G6" s="67"/>
      <c r="H6" s="67"/>
      <c r="I6" s="67"/>
      <c r="J6" s="67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83"/>
    </row>
    <row r="7" spans="1:40" ht="17.25" x14ac:dyDescent="0.15">
      <c r="A7" s="82"/>
      <c r="B7" s="67"/>
      <c r="C7" s="67"/>
      <c r="D7" s="67"/>
      <c r="E7" s="67"/>
      <c r="F7" s="67"/>
      <c r="G7" s="67"/>
      <c r="H7" s="67"/>
      <c r="I7" s="67"/>
      <c r="J7" s="67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83"/>
    </row>
    <row r="8" spans="1:40" ht="17.25" x14ac:dyDescent="0.15">
      <c r="A8" s="82"/>
      <c r="B8" s="67"/>
      <c r="C8" s="67"/>
      <c r="D8" s="67"/>
      <c r="E8" s="67"/>
      <c r="F8" s="67"/>
      <c r="G8" s="67"/>
      <c r="H8" s="67"/>
      <c r="I8" s="67"/>
      <c r="J8" s="67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83"/>
    </row>
    <row r="9" spans="1:40" ht="17.25" x14ac:dyDescent="0.15">
      <c r="A9" s="82"/>
      <c r="B9" s="67"/>
      <c r="C9" s="67"/>
      <c r="D9" s="67"/>
      <c r="E9" s="67"/>
      <c r="F9" s="67"/>
      <c r="G9" s="67"/>
      <c r="H9" s="67"/>
      <c r="I9" s="67"/>
      <c r="J9" s="67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83"/>
    </row>
    <row r="10" spans="1:40" ht="17.25" x14ac:dyDescent="0.15">
      <c r="A10" s="82"/>
      <c r="B10" s="67"/>
      <c r="C10" s="67"/>
      <c r="D10" s="67"/>
      <c r="E10" s="67"/>
      <c r="F10" s="67"/>
      <c r="G10" s="67"/>
      <c r="H10" s="67"/>
      <c r="I10" s="67"/>
      <c r="J10" s="67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83"/>
    </row>
    <row r="11" spans="1:40" ht="17.25" x14ac:dyDescent="0.15">
      <c r="A11" s="82"/>
      <c r="B11" s="67"/>
      <c r="C11" s="67"/>
      <c r="D11" s="67"/>
      <c r="E11" s="67"/>
      <c r="F11" s="67"/>
      <c r="G11" s="67"/>
      <c r="H11" s="67"/>
      <c r="I11" s="67"/>
      <c r="J11" s="67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83"/>
    </row>
    <row r="12" spans="1:40" ht="17.25" x14ac:dyDescent="0.15">
      <c r="A12" s="82"/>
      <c r="B12" s="67"/>
      <c r="C12" s="67"/>
      <c r="D12" s="67"/>
      <c r="E12" s="67"/>
      <c r="F12" s="67"/>
      <c r="G12" s="67"/>
      <c r="H12" s="67"/>
      <c r="I12" s="67"/>
      <c r="J12" s="67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83"/>
    </row>
    <row r="13" spans="1:40" ht="13.5" customHeight="1" x14ac:dyDescent="0.15">
      <c r="A13" s="510" t="s">
        <v>42</v>
      </c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511"/>
      <c r="AK13" s="511"/>
      <c r="AL13" s="511"/>
      <c r="AM13" s="511"/>
      <c r="AN13" s="512"/>
    </row>
    <row r="14" spans="1:40" x14ac:dyDescent="0.15">
      <c r="A14" s="84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 t="s">
        <v>66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91"/>
    </row>
    <row r="15" spans="1:40" x14ac:dyDescent="0.15">
      <c r="A15" s="84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423"/>
    </row>
    <row r="16" spans="1:40" x14ac:dyDescent="0.15">
      <c r="A16" s="84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423"/>
    </row>
    <row r="17" spans="1:40" x14ac:dyDescent="0.15">
      <c r="A17" s="84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423"/>
    </row>
    <row r="18" spans="1:40" x14ac:dyDescent="0.15">
      <c r="A18" s="8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423"/>
    </row>
    <row r="19" spans="1:40" x14ac:dyDescent="0.15">
      <c r="A19" s="84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423"/>
    </row>
    <row r="20" spans="1:40" x14ac:dyDescent="0.15">
      <c r="A20" s="84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423"/>
    </row>
    <row r="21" spans="1:40" x14ac:dyDescent="0.15">
      <c r="A21" s="84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423"/>
    </row>
    <row r="22" spans="1:40" x14ac:dyDescent="0.15">
      <c r="A22" s="8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423"/>
    </row>
    <row r="23" spans="1:40" x14ac:dyDescent="0.15">
      <c r="A23" s="8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423"/>
    </row>
    <row r="24" spans="1:40" x14ac:dyDescent="0.15">
      <c r="A24" s="510" t="s">
        <v>43</v>
      </c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/>
      <c r="AK24" s="511"/>
      <c r="AL24" s="511"/>
      <c r="AM24" s="511"/>
      <c r="AN24" s="512"/>
    </row>
    <row r="25" spans="1:40" x14ac:dyDescent="0.15">
      <c r="A25" s="427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423"/>
    </row>
    <row r="26" spans="1:40" x14ac:dyDescent="0.15">
      <c r="A26" s="427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423"/>
    </row>
    <row r="27" spans="1:40" x14ac:dyDescent="0.15">
      <c r="A27" s="427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423"/>
    </row>
    <row r="28" spans="1:40" x14ac:dyDescent="0.15">
      <c r="A28" s="427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423"/>
    </row>
    <row r="29" spans="1:40" x14ac:dyDescent="0.15">
      <c r="A29" s="427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423"/>
    </row>
    <row r="30" spans="1:40" x14ac:dyDescent="0.15">
      <c r="A30" s="427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423"/>
    </row>
    <row r="31" spans="1:40" x14ac:dyDescent="0.15">
      <c r="A31" s="427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423"/>
    </row>
    <row r="32" spans="1:40" x14ac:dyDescent="0.15">
      <c r="A32" s="526" t="s">
        <v>44</v>
      </c>
      <c r="B32" s="527"/>
      <c r="C32" s="527"/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7"/>
      <c r="X32" s="527"/>
      <c r="Y32" s="527"/>
      <c r="Z32" s="527"/>
      <c r="AA32" s="527"/>
      <c r="AB32" s="527"/>
      <c r="AC32" s="527"/>
      <c r="AD32" s="527"/>
      <c r="AE32" s="527"/>
      <c r="AF32" s="527"/>
      <c r="AG32" s="527"/>
      <c r="AH32" s="527"/>
      <c r="AI32" s="527"/>
      <c r="AJ32" s="527"/>
      <c r="AK32" s="527"/>
      <c r="AL32" s="527"/>
      <c r="AM32" s="527"/>
      <c r="AN32" s="528"/>
    </row>
    <row r="33" spans="1:51" ht="13.5" customHeight="1" x14ac:dyDescent="0.15">
      <c r="A33" s="529" t="s">
        <v>164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 t="s">
        <v>165</v>
      </c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0"/>
      <c r="AL33" s="530"/>
      <c r="AM33" s="530"/>
      <c r="AN33" s="531"/>
    </row>
    <row r="34" spans="1:51" ht="13.5" customHeight="1" x14ac:dyDescent="0.15">
      <c r="A34" s="427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423"/>
    </row>
    <row r="35" spans="1:51" ht="13.5" customHeight="1" x14ac:dyDescent="0.15">
      <c r="A35" s="427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423"/>
    </row>
    <row r="36" spans="1:51" ht="13.5" customHeight="1" x14ac:dyDescent="0.15">
      <c r="A36" s="427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423"/>
    </row>
    <row r="37" spans="1:51" ht="13.5" customHeight="1" x14ac:dyDescent="0.15">
      <c r="A37" s="427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423"/>
    </row>
    <row r="38" spans="1:51" ht="13.5" customHeight="1" x14ac:dyDescent="0.15">
      <c r="A38" s="427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423"/>
    </row>
    <row r="39" spans="1:51" ht="13.5" customHeight="1" x14ac:dyDescent="0.15">
      <c r="A39" s="427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423"/>
    </row>
    <row r="40" spans="1:51" ht="13.5" customHeight="1" x14ac:dyDescent="0.15">
      <c r="A40" s="427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423"/>
    </row>
    <row r="41" spans="1:51" ht="13.5" customHeight="1" x14ac:dyDescent="0.15">
      <c r="A41" s="427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423"/>
    </row>
    <row r="42" spans="1:51" ht="13.5" customHeight="1" x14ac:dyDescent="0.15">
      <c r="A42" s="438"/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434"/>
    </row>
    <row r="43" spans="1:51" x14ac:dyDescent="0.15">
      <c r="A43" s="532" t="s">
        <v>63</v>
      </c>
      <c r="B43" s="505"/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505"/>
      <c r="Z43" s="505"/>
      <c r="AA43" s="505"/>
      <c r="AB43" s="505"/>
      <c r="AC43" s="505"/>
      <c r="AD43" s="505"/>
      <c r="AE43" s="505"/>
      <c r="AF43" s="505"/>
      <c r="AG43" s="505"/>
      <c r="AH43" s="505"/>
      <c r="AI43" s="505"/>
      <c r="AJ43" s="505"/>
      <c r="AK43" s="505"/>
      <c r="AL43" s="505"/>
      <c r="AM43" s="505"/>
      <c r="AN43" s="533"/>
    </row>
    <row r="44" spans="1:51" x14ac:dyDescent="0.15">
      <c r="A44" s="92" t="s">
        <v>69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93"/>
    </row>
    <row r="45" spans="1:51" x14ac:dyDescent="0.15">
      <c r="A45" s="94"/>
      <c r="B45" s="78"/>
      <c r="C45" s="78" t="s">
        <v>86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95"/>
    </row>
    <row r="46" spans="1:51" x14ac:dyDescent="0.15">
      <c r="A46" s="94" t="s">
        <v>68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95"/>
    </row>
    <row r="47" spans="1:51" x14ac:dyDescent="0.15">
      <c r="A47" s="94"/>
      <c r="B47" s="78"/>
      <c r="C47" s="78" t="s">
        <v>85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95"/>
      <c r="AX47" s="4"/>
      <c r="AY47" s="4"/>
    </row>
    <row r="48" spans="1:51" x14ac:dyDescent="0.15">
      <c r="A48" s="94" t="s">
        <v>67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95"/>
    </row>
    <row r="49" spans="1:40" x14ac:dyDescent="0.15">
      <c r="A49" s="96"/>
      <c r="B49" s="79"/>
      <c r="C49" s="79" t="s">
        <v>85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97"/>
    </row>
    <row r="50" spans="1:40" x14ac:dyDescent="0.15">
      <c r="A50" s="532" t="s">
        <v>81</v>
      </c>
      <c r="B50" s="505"/>
      <c r="C50" s="505"/>
      <c r="D50" s="505"/>
      <c r="E50" s="505"/>
      <c r="F50" s="505"/>
      <c r="G50" s="505"/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05"/>
      <c r="S50" s="505"/>
      <c r="T50" s="505"/>
      <c r="U50" s="505"/>
      <c r="V50" s="505"/>
      <c r="W50" s="505"/>
      <c r="X50" s="505"/>
      <c r="Y50" s="505"/>
      <c r="Z50" s="505"/>
      <c r="AA50" s="505"/>
      <c r="AB50" s="505"/>
      <c r="AC50" s="505"/>
      <c r="AD50" s="505"/>
      <c r="AE50" s="505"/>
      <c r="AF50" s="505"/>
      <c r="AG50" s="505"/>
      <c r="AH50" s="505"/>
      <c r="AI50" s="505"/>
      <c r="AJ50" s="505"/>
      <c r="AK50" s="505"/>
      <c r="AL50" s="505"/>
      <c r="AM50" s="505"/>
      <c r="AN50" s="533"/>
    </row>
    <row r="51" spans="1:40" x14ac:dyDescent="0.15">
      <c r="A51" s="413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  <c r="AK51" s="358"/>
      <c r="AL51" s="358"/>
      <c r="AM51" s="358"/>
      <c r="AN51" s="414"/>
    </row>
    <row r="52" spans="1:40" x14ac:dyDescent="0.15">
      <c r="A52" s="413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414"/>
    </row>
    <row r="53" spans="1:40" x14ac:dyDescent="0.15">
      <c r="A53" s="413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414"/>
    </row>
    <row r="54" spans="1:40" x14ac:dyDescent="0.15">
      <c r="A54" s="413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8"/>
      <c r="AJ54" s="358"/>
      <c r="AK54" s="358"/>
      <c r="AL54" s="358"/>
      <c r="AM54" s="358"/>
      <c r="AN54" s="414"/>
    </row>
    <row r="55" spans="1:40" x14ac:dyDescent="0.15">
      <c r="A55" s="413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  <c r="AJ55" s="358"/>
      <c r="AK55" s="358"/>
      <c r="AL55" s="358"/>
      <c r="AM55" s="358"/>
      <c r="AN55" s="414"/>
    </row>
    <row r="56" spans="1:40" x14ac:dyDescent="0.15">
      <c r="A56" s="413"/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8"/>
      <c r="AL56" s="358"/>
      <c r="AM56" s="358"/>
      <c r="AN56" s="414"/>
    </row>
    <row r="57" spans="1:40" x14ac:dyDescent="0.15">
      <c r="A57" s="413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58"/>
      <c r="AL57" s="358"/>
      <c r="AM57" s="358"/>
      <c r="AN57" s="414"/>
    </row>
    <row r="58" spans="1:40" x14ac:dyDescent="0.15">
      <c r="A58" s="413"/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414"/>
    </row>
    <row r="59" spans="1:40" x14ac:dyDescent="0.15">
      <c r="A59" s="413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414"/>
    </row>
    <row r="60" spans="1:40" x14ac:dyDescent="0.15">
      <c r="A60" s="413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8"/>
      <c r="AL60" s="358"/>
      <c r="AM60" s="358"/>
      <c r="AN60" s="414"/>
    </row>
    <row r="61" spans="1:40" x14ac:dyDescent="0.15">
      <c r="A61" s="413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414"/>
    </row>
    <row r="62" spans="1:40" ht="14.25" thickBot="1" x14ac:dyDescent="0.2">
      <c r="A62" s="415"/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6"/>
      <c r="AD62" s="416"/>
      <c r="AE62" s="416"/>
      <c r="AF62" s="416"/>
      <c r="AG62" s="416"/>
      <c r="AH62" s="416"/>
      <c r="AI62" s="416"/>
      <c r="AJ62" s="416"/>
      <c r="AK62" s="416"/>
      <c r="AL62" s="416"/>
      <c r="AM62" s="416"/>
      <c r="AN62" s="417"/>
    </row>
  </sheetData>
  <mergeCells count="17">
    <mergeCell ref="A34:T42"/>
    <mergeCell ref="U34:AN42"/>
    <mergeCell ref="A43:AN43"/>
    <mergeCell ref="A50:AN50"/>
    <mergeCell ref="A51:AN62"/>
    <mergeCell ref="Z15:AN23"/>
    <mergeCell ref="A24:AN24"/>
    <mergeCell ref="A25:AN31"/>
    <mergeCell ref="A32:AN32"/>
    <mergeCell ref="A33:T33"/>
    <mergeCell ref="U33:AN33"/>
    <mergeCell ref="A13:AN13"/>
    <mergeCell ref="AI1:AN1"/>
    <mergeCell ref="A2:J3"/>
    <mergeCell ref="K2:AN2"/>
    <mergeCell ref="K3:AN3"/>
    <mergeCell ref="A4:AN4"/>
  </mergeCells>
  <phoneticPr fontId="2"/>
  <pageMargins left="0.59055118110236227" right="0" top="0.19685039370078741" bottom="0.19685039370078741" header="0" footer="0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20" zoomScaleNormal="120" workbookViewId="0">
      <selection activeCell="B1" sqref="B1"/>
    </sheetView>
  </sheetViews>
  <sheetFormatPr defaultRowHeight="13.5" x14ac:dyDescent="0.15"/>
  <cols>
    <col min="2" max="2" width="72" customWidth="1"/>
  </cols>
  <sheetData>
    <row r="1" spans="1:2" x14ac:dyDescent="0.15">
      <c r="B1" s="306" t="s">
        <v>137</v>
      </c>
    </row>
    <row r="2" spans="1:2" ht="42.75" customHeight="1" x14ac:dyDescent="0.15">
      <c r="A2" t="s">
        <v>138</v>
      </c>
      <c r="B2" s="248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zoomScale="120" zoomScaleNormal="120" workbookViewId="0">
      <selection activeCell="B2" sqref="B2"/>
    </sheetView>
  </sheetViews>
  <sheetFormatPr defaultRowHeight="13.5" x14ac:dyDescent="0.15"/>
  <cols>
    <col min="2" max="2" width="89" customWidth="1"/>
  </cols>
  <sheetData>
    <row r="2" spans="1:2" x14ac:dyDescent="0.15">
      <c r="B2" s="306" t="s">
        <v>139</v>
      </c>
    </row>
    <row r="4" spans="1:2" ht="72.75" customHeight="1" x14ac:dyDescent="0.15">
      <c r="A4" t="s">
        <v>157</v>
      </c>
      <c r="B4" s="246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zoomScale="120" zoomScaleNormal="120" workbookViewId="0">
      <selection activeCell="B2" sqref="B2"/>
    </sheetView>
  </sheetViews>
  <sheetFormatPr defaultRowHeight="13.5" x14ac:dyDescent="0.15"/>
  <cols>
    <col min="2" max="2" width="36.25" customWidth="1"/>
  </cols>
  <sheetData>
    <row r="2" spans="1:2" x14ac:dyDescent="0.15">
      <c r="B2" s="307" t="s">
        <v>140</v>
      </c>
    </row>
    <row r="3" spans="1:2" ht="69" customHeight="1" x14ac:dyDescent="0.15">
      <c r="A3" t="s">
        <v>157</v>
      </c>
      <c r="B3" s="245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20" zoomScaleNormal="120" workbookViewId="0">
      <selection activeCell="B1" sqref="B1"/>
    </sheetView>
  </sheetViews>
  <sheetFormatPr defaultRowHeight="13.5" x14ac:dyDescent="0.15"/>
  <cols>
    <col min="2" max="2" width="9.625" customWidth="1"/>
    <col min="3" max="7" width="11.375" customWidth="1"/>
  </cols>
  <sheetData>
    <row r="1" spans="1:8" ht="14.25" thickBot="1" x14ac:dyDescent="0.2">
      <c r="B1" s="307" t="s">
        <v>156</v>
      </c>
    </row>
    <row r="2" spans="1:8" ht="21" customHeight="1" thickBot="1" x14ac:dyDescent="0.2">
      <c r="A2" s="451" t="s">
        <v>158</v>
      </c>
      <c r="B2" s="6"/>
      <c r="C2" s="11" t="s">
        <v>22</v>
      </c>
      <c r="D2" s="12" t="s">
        <v>23</v>
      </c>
      <c r="E2" s="12" t="s">
        <v>24</v>
      </c>
      <c r="F2" s="13" t="s">
        <v>25</v>
      </c>
      <c r="G2" s="13" t="s">
        <v>26</v>
      </c>
      <c r="H2" s="15"/>
    </row>
    <row r="3" spans="1:8" ht="17.25" customHeight="1" thickTop="1" x14ac:dyDescent="0.15">
      <c r="A3" s="451"/>
      <c r="B3" s="14" t="s">
        <v>20</v>
      </c>
      <c r="C3" s="16"/>
      <c r="D3" s="17"/>
      <c r="E3" s="17"/>
      <c r="F3" s="16"/>
      <c r="G3" s="16"/>
    </row>
    <row r="4" spans="1:8" ht="18" customHeight="1" x14ac:dyDescent="0.15">
      <c r="A4" s="451"/>
      <c r="B4" s="7" t="s">
        <v>21</v>
      </c>
      <c r="C4" s="18"/>
      <c r="D4" s="19"/>
      <c r="E4" s="19"/>
      <c r="F4" s="18"/>
      <c r="G4" s="18"/>
    </row>
    <row r="5" spans="1:8" ht="40.5" customHeight="1" x14ac:dyDescent="0.15">
      <c r="A5" s="451"/>
      <c r="B5" s="14" t="s">
        <v>27</v>
      </c>
      <c r="C5" s="34"/>
      <c r="D5" s="35"/>
      <c r="E5" s="17"/>
      <c r="F5" s="16"/>
      <c r="G5" s="16"/>
    </row>
  </sheetData>
  <mergeCells count="1">
    <mergeCell ref="A2:A5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showGridLines="0" zoomScaleNormal="100" workbookViewId="0">
      <selection activeCell="G6" sqref="G6"/>
    </sheetView>
  </sheetViews>
  <sheetFormatPr defaultRowHeight="13.5" x14ac:dyDescent="0.15"/>
  <cols>
    <col min="2" max="2" width="18" customWidth="1"/>
    <col min="3" max="3" width="23.375" customWidth="1"/>
    <col min="4" max="4" width="20" customWidth="1"/>
    <col min="5" max="5" width="23.75" customWidth="1"/>
    <col min="6" max="6" width="12.25" customWidth="1"/>
    <col min="7" max="7" width="29.375" customWidth="1"/>
  </cols>
  <sheetData>
    <row r="3" spans="1:7" x14ac:dyDescent="0.15">
      <c r="B3" s="307" t="s">
        <v>143</v>
      </c>
      <c r="G3" s="307" t="s">
        <v>19</v>
      </c>
    </row>
    <row r="4" spans="1:7" x14ac:dyDescent="0.15">
      <c r="A4" s="452" t="s">
        <v>159</v>
      </c>
      <c r="B4" s="253" t="s">
        <v>141</v>
      </c>
      <c r="C4" s="224" t="s">
        <v>174</v>
      </c>
      <c r="D4" s="224"/>
      <c r="E4" s="224"/>
      <c r="F4" t="s">
        <v>159</v>
      </c>
    </row>
    <row r="5" spans="1:7" x14ac:dyDescent="0.15">
      <c r="A5" s="452"/>
      <c r="B5" s="253" t="s">
        <v>142</v>
      </c>
      <c r="C5" s="224" t="s">
        <v>175</v>
      </c>
      <c r="D5" s="224" t="s">
        <v>176</v>
      </c>
      <c r="E5" s="224" t="s">
        <v>177</v>
      </c>
    </row>
    <row r="6" spans="1:7" x14ac:dyDescent="0.15">
      <c r="A6" s="452"/>
      <c r="B6" s="224"/>
      <c r="C6" s="224"/>
      <c r="D6" s="224"/>
      <c r="E6" s="224"/>
      <c r="G6" s="307" t="s">
        <v>0</v>
      </c>
    </row>
    <row r="7" spans="1:7" x14ac:dyDescent="0.15">
      <c r="F7" t="s">
        <v>159</v>
      </c>
      <c r="G7" s="238"/>
    </row>
  </sheetData>
  <mergeCells count="1">
    <mergeCell ref="A4:A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="120" zoomScaleNormal="120" workbookViewId="0">
      <selection activeCell="C4" sqref="C4"/>
    </sheetView>
  </sheetViews>
  <sheetFormatPr defaultRowHeight="13.5" x14ac:dyDescent="0.15"/>
  <cols>
    <col min="2" max="5" width="19.375" customWidth="1"/>
    <col min="8" max="8" width="11.375" bestFit="1" customWidth="1"/>
  </cols>
  <sheetData>
    <row r="1" spans="2:8" x14ac:dyDescent="0.15">
      <c r="B1" s="307" t="s">
        <v>155</v>
      </c>
    </row>
    <row r="2" spans="2:8" ht="14.25" thickBot="1" x14ac:dyDescent="0.2"/>
    <row r="3" spans="2:8" ht="19.5" thickBot="1" x14ac:dyDescent="0.2">
      <c r="B3" s="205" t="s">
        <v>170</v>
      </c>
      <c r="C3" s="206" t="s">
        <v>90</v>
      </c>
      <c r="D3" s="207" t="s">
        <v>100</v>
      </c>
      <c r="E3" s="206" t="s">
        <v>99</v>
      </c>
      <c r="F3" s="193"/>
      <c r="G3" s="234"/>
    </row>
    <row r="4" spans="2:8" ht="19.5" thickTop="1" x14ac:dyDescent="0.15">
      <c r="B4" s="311">
        <v>0</v>
      </c>
      <c r="C4" s="200" t="e">
        <f>H18</f>
        <v>#DIV/0!</v>
      </c>
      <c r="D4" s="312"/>
      <c r="E4" s="316" t="s">
        <v>178</v>
      </c>
      <c r="F4" s="201" t="s">
        <v>106</v>
      </c>
      <c r="G4" s="235" t="s">
        <v>91</v>
      </c>
    </row>
    <row r="5" spans="2:8" x14ac:dyDescent="0.15">
      <c r="B5" s="191"/>
      <c r="C5" s="210"/>
      <c r="D5" s="166" t="s">
        <v>115</v>
      </c>
      <c r="E5" s="196"/>
      <c r="F5" s="198" t="s">
        <v>101</v>
      </c>
      <c r="G5" s="313">
        <v>0</v>
      </c>
    </row>
    <row r="6" spans="2:8" x14ac:dyDescent="0.15">
      <c r="B6" s="191"/>
      <c r="C6" s="15"/>
      <c r="D6" s="211" t="e">
        <f>C4*D4</f>
        <v>#DIV/0!</v>
      </c>
      <c r="E6" s="196"/>
      <c r="F6" s="198" t="s">
        <v>102</v>
      </c>
      <c r="G6" s="314">
        <v>0</v>
      </c>
    </row>
    <row r="7" spans="2:8" x14ac:dyDescent="0.15">
      <c r="B7" s="191"/>
      <c r="C7" s="15"/>
      <c r="D7" s="258" t="s">
        <v>173</v>
      </c>
      <c r="E7" s="196"/>
      <c r="F7" s="198" t="s">
        <v>103</v>
      </c>
      <c r="G7" s="314">
        <v>0</v>
      </c>
    </row>
    <row r="8" spans="2:8" x14ac:dyDescent="0.15">
      <c r="B8" s="191"/>
      <c r="C8" s="15"/>
      <c r="D8" s="25"/>
      <c r="E8" s="196"/>
      <c r="F8" s="198" t="s">
        <v>104</v>
      </c>
      <c r="G8" s="314">
        <v>0</v>
      </c>
    </row>
    <row r="9" spans="2:8" ht="14.25" thickBot="1" x14ac:dyDescent="0.2">
      <c r="B9" s="192"/>
      <c r="C9" s="194"/>
      <c r="D9" s="195"/>
      <c r="E9" s="197"/>
      <c r="F9" s="199" t="s">
        <v>105</v>
      </c>
      <c r="G9" s="315">
        <v>0</v>
      </c>
    </row>
    <row r="12" spans="2:8" x14ac:dyDescent="0.15">
      <c r="B12" t="s">
        <v>107</v>
      </c>
      <c r="C12" t="s">
        <v>116</v>
      </c>
      <c r="G12" t="s">
        <v>109</v>
      </c>
      <c r="H12" t="s">
        <v>112</v>
      </c>
    </row>
    <row r="13" spans="2:8" x14ac:dyDescent="0.15">
      <c r="B13" s="166" t="s">
        <v>114</v>
      </c>
      <c r="C13" s="317">
        <v>0</v>
      </c>
      <c r="G13" s="318">
        <v>0</v>
      </c>
      <c r="H13" s="209">
        <f>C13*G13</f>
        <v>0</v>
      </c>
    </row>
    <row r="14" spans="2:8" x14ac:dyDescent="0.15">
      <c r="B14" s="166" t="s">
        <v>108</v>
      </c>
      <c r="C14" s="317">
        <v>0</v>
      </c>
      <c r="G14" s="318">
        <v>0</v>
      </c>
      <c r="H14" s="209">
        <f t="shared" ref="H14:H16" si="0">C14*G14</f>
        <v>0</v>
      </c>
    </row>
    <row r="15" spans="2:8" x14ac:dyDescent="0.15">
      <c r="B15" s="166" t="s">
        <v>110</v>
      </c>
      <c r="C15" s="317">
        <v>0</v>
      </c>
      <c r="G15" s="318">
        <v>0</v>
      </c>
      <c r="H15" s="209">
        <f t="shared" si="0"/>
        <v>0</v>
      </c>
    </row>
    <row r="16" spans="2:8" x14ac:dyDescent="0.15">
      <c r="B16" s="166" t="s">
        <v>111</v>
      </c>
      <c r="C16" s="317">
        <v>0</v>
      </c>
      <c r="G16" s="318">
        <v>0</v>
      </c>
      <c r="H16" s="209">
        <f t="shared" si="0"/>
        <v>0</v>
      </c>
    </row>
    <row r="17" spans="2:8" x14ac:dyDescent="0.15">
      <c r="B17" s="166"/>
      <c r="C17" s="209"/>
      <c r="F17" t="s">
        <v>117</v>
      </c>
      <c r="G17" s="318">
        <f>SUM(G13:G16)</f>
        <v>0</v>
      </c>
      <c r="H17" s="209">
        <f>SUM(H13:H16)</f>
        <v>0</v>
      </c>
    </row>
    <row r="18" spans="2:8" x14ac:dyDescent="0.15">
      <c r="C18" s="209"/>
      <c r="F18" s="166" t="s">
        <v>113</v>
      </c>
      <c r="G18" s="208"/>
      <c r="H18" s="212" t="e">
        <f>H17/G17</f>
        <v>#DIV/0!</v>
      </c>
    </row>
    <row r="19" spans="2:8" x14ac:dyDescent="0.15">
      <c r="C19" s="209"/>
      <c r="F19" s="257" t="s">
        <v>172</v>
      </c>
      <c r="G19" s="208"/>
    </row>
    <row r="20" spans="2:8" x14ac:dyDescent="0.15">
      <c r="C20" s="209"/>
      <c r="G20" s="208"/>
    </row>
    <row r="21" spans="2:8" x14ac:dyDescent="0.15">
      <c r="C21" s="209"/>
      <c r="G21" s="208"/>
    </row>
    <row r="22" spans="2:8" x14ac:dyDescent="0.15">
      <c r="C22" s="209"/>
      <c r="G22" s="208"/>
    </row>
    <row r="23" spans="2:8" x14ac:dyDescent="0.15">
      <c r="C23" s="209"/>
      <c r="G23" s="208"/>
    </row>
    <row r="24" spans="2:8" x14ac:dyDescent="0.15">
      <c r="C24" s="209"/>
      <c r="G24" s="208"/>
    </row>
  </sheetData>
  <sheetProtection sheet="1" objects="1" scenarios="1"/>
  <phoneticPr fontId="2"/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showGridLines="0" zoomScale="120" zoomScaleNormal="120" workbookViewId="0">
      <selection activeCell="B2" sqref="B2"/>
    </sheetView>
  </sheetViews>
  <sheetFormatPr defaultRowHeight="13.5" x14ac:dyDescent="0.15"/>
  <cols>
    <col min="2" max="2" width="26.875" customWidth="1"/>
    <col min="3" max="3" width="27" customWidth="1"/>
  </cols>
  <sheetData>
    <row r="2" spans="1:4" x14ac:dyDescent="0.15">
      <c r="B2" s="307" t="s">
        <v>1</v>
      </c>
    </row>
    <row r="4" spans="1:4" x14ac:dyDescent="0.15">
      <c r="B4" s="240" t="s">
        <v>15</v>
      </c>
      <c r="C4" s="213" t="s">
        <v>16</v>
      </c>
    </row>
    <row r="5" spans="1:4" x14ac:dyDescent="0.15">
      <c r="A5" s="452" t="s">
        <v>132</v>
      </c>
      <c r="B5" s="241" t="s">
        <v>179</v>
      </c>
      <c r="C5" s="239" t="s">
        <v>179</v>
      </c>
      <c r="D5" s="452" t="s">
        <v>132</v>
      </c>
    </row>
    <row r="6" spans="1:4" x14ac:dyDescent="0.15">
      <c r="A6" s="452"/>
      <c r="B6" s="242" t="s">
        <v>180</v>
      </c>
      <c r="C6" s="224" t="s">
        <v>180</v>
      </c>
      <c r="D6" s="452"/>
    </row>
    <row r="7" spans="1:4" x14ac:dyDescent="0.15">
      <c r="A7" s="452"/>
      <c r="B7" s="242" t="s">
        <v>177</v>
      </c>
      <c r="C7" s="224"/>
      <c r="D7" s="452"/>
    </row>
    <row r="8" spans="1:4" ht="14.25" thickBot="1" x14ac:dyDescent="0.2">
      <c r="A8" s="452"/>
      <c r="B8" s="244"/>
      <c r="C8" s="243"/>
      <c r="D8" s="452"/>
    </row>
    <row r="9" spans="1:4" x14ac:dyDescent="0.15">
      <c r="B9" s="240" t="s">
        <v>144</v>
      </c>
      <c r="C9" s="213" t="s">
        <v>17</v>
      </c>
    </row>
    <row r="10" spans="1:4" x14ac:dyDescent="0.15">
      <c r="A10" s="452" t="s">
        <v>132</v>
      </c>
      <c r="B10" s="241" t="s">
        <v>179</v>
      </c>
      <c r="C10" s="239" t="s">
        <v>179</v>
      </c>
      <c r="D10" s="452" t="s">
        <v>132</v>
      </c>
    </row>
    <row r="11" spans="1:4" x14ac:dyDescent="0.15">
      <c r="A11" s="452"/>
      <c r="B11" s="242" t="s">
        <v>180</v>
      </c>
      <c r="C11" s="224" t="s">
        <v>180</v>
      </c>
      <c r="D11" s="452"/>
    </row>
    <row r="12" spans="1:4" x14ac:dyDescent="0.15">
      <c r="A12" s="452"/>
      <c r="B12" s="242" t="s">
        <v>177</v>
      </c>
      <c r="C12" s="224"/>
      <c r="D12" s="452"/>
    </row>
    <row r="13" spans="1:4" x14ac:dyDescent="0.15">
      <c r="B13" s="242"/>
      <c r="C13" s="224"/>
      <c r="D13" s="452"/>
    </row>
  </sheetData>
  <mergeCells count="4">
    <mergeCell ref="A5:A8"/>
    <mergeCell ref="A10:A12"/>
    <mergeCell ref="D5:D8"/>
    <mergeCell ref="D10:D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10</vt:i4>
      </vt:variant>
    </vt:vector>
  </HeadingPairs>
  <TitlesOfParts>
    <vt:vector size="33" baseType="lpstr">
      <vt:lpstr>製品企画書①</vt:lpstr>
      <vt:lpstr>製品企画書②追加資料</vt:lpstr>
      <vt:lpstr>1 開発の背景 目的</vt:lpstr>
      <vt:lpstr>2-1 市場規模</vt:lpstr>
      <vt:lpstr>2-2 競合状況</vt:lpstr>
      <vt:lpstr>2-2 競合状況（比較表）</vt:lpstr>
      <vt:lpstr>3-1 3-2 3-4 商品コンセプト</vt:lpstr>
      <vt:lpstr>3-3 販売価格 卸価格 目標原価 販売台数</vt:lpstr>
      <vt:lpstr>3-5 SWOT分析</vt:lpstr>
      <vt:lpstr>3-6 商品ロードマップ</vt:lpstr>
      <vt:lpstr>４販売戦略</vt:lpstr>
      <vt:lpstr>5 売上計画(簡易版）</vt:lpstr>
      <vt:lpstr>6 開発仕様</vt:lpstr>
      <vt:lpstr>7 開発日程</vt:lpstr>
      <vt:lpstr>8 開発体制</vt:lpstr>
      <vt:lpstr>9-1資金計画</vt:lpstr>
      <vt:lpstr>9-2設備投資計画</vt:lpstr>
      <vt:lpstr>11 事業損益</vt:lpstr>
      <vt:lpstr>Sheet1</vt:lpstr>
      <vt:lpstr>売上計画記入方法</vt:lpstr>
      <vt:lpstr>事業損益記入方法</vt:lpstr>
      <vt:lpstr>製品企画書①記入方法</vt:lpstr>
      <vt:lpstr>製品企画書②追加資料記入方法</vt:lpstr>
      <vt:lpstr>'11 事業損益'!Print_Area</vt:lpstr>
      <vt:lpstr>'3-3 販売価格 卸価格 目標原価 販売台数'!Print_Area</vt:lpstr>
      <vt:lpstr>'9-1資金計画'!Print_Area</vt:lpstr>
      <vt:lpstr>'9-2設備投資計画'!Print_Area</vt:lpstr>
      <vt:lpstr>事業損益記入方法!Print_Area</vt:lpstr>
      <vt:lpstr>製品企画書①!Print_Area</vt:lpstr>
      <vt:lpstr>製品企画書①記入方法!Print_Area</vt:lpstr>
      <vt:lpstr>製品企画書②追加資料!Print_Area</vt:lpstr>
      <vt:lpstr>製品企画書②追加資料記入方法!Print_Area</vt:lpstr>
      <vt:lpstr>売上計画記入方法!Print_Area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pc024</dc:creator>
  <cp:lastModifiedBy>pc015</cp:lastModifiedBy>
  <cp:lastPrinted>2018-05-08T08:15:58Z</cp:lastPrinted>
  <dcterms:created xsi:type="dcterms:W3CDTF">2018-02-06T23:47:55Z</dcterms:created>
  <dcterms:modified xsi:type="dcterms:W3CDTF">2019-07-09T04:48:00Z</dcterms:modified>
</cp:coreProperties>
</file>